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A\site\4-versão\"/>
    </mc:Choice>
  </mc:AlternateContent>
  <xr:revisionPtr revIDLastSave="0" documentId="8_{81E463BF-08C9-4D8A-BE78-74F698D2D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MULADOR - CUSTO AVALIAÇÕES" sheetId="1" r:id="rId1"/>
    <sheet name="COEFICIENTE A ALTERAR" sheetId="2" state="hidden" r:id="rId2"/>
  </sheets>
  <definedNames>
    <definedName name="_xlnm.Print_Area" localSheetId="0">'SIMULADOR - CUSTO AVALIAÇÕES'!$A$1:$H$25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F28" i="1" l="1"/>
  <c r="F21" i="1" l="1"/>
  <c r="F12" i="1"/>
  <c r="F13" i="1"/>
  <c r="F15" i="1" s="1"/>
  <c r="F17" i="1" s="1"/>
  <c r="F20" i="1" s="1"/>
  <c r="I23" i="1" l="1"/>
  <c r="F22" i="1" s="1"/>
  <c r="F19" i="1"/>
  <c r="E22" i="1" l="1"/>
  <c r="E23" i="1" l="1"/>
  <c r="F23" i="1"/>
  <c r="F24" i="1" s="1"/>
  <c r="F25" i="1" l="1"/>
  <c r="F26" i="1" s="1"/>
</calcChain>
</file>

<file path=xl/sharedStrings.xml><?xml version="1.0" encoding="utf-8"?>
<sst xmlns="http://schemas.openxmlformats.org/spreadsheetml/2006/main" count="926" uniqueCount="440">
  <si>
    <t>Disponibilizamos on-line os preços para a elaboração de avaliações imobiliárias.</t>
  </si>
  <si>
    <t>CUSTO DAS AVALIAÇÕES</t>
  </si>
  <si>
    <t>Nome ?:</t>
  </si>
  <si>
    <t>O imóvel que pretende avaliar é um ?:</t>
  </si>
  <si>
    <t>Qual a natureza do imóvel ?:</t>
  </si>
  <si>
    <t>Qual a sua dimensão ?:</t>
  </si>
  <si>
    <t>Qual a localização ?:</t>
  </si>
  <si>
    <t>Imóvel edificado</t>
  </si>
  <si>
    <t>Imóvel não edificado (terreno)</t>
  </si>
  <si>
    <t>Apartamento</t>
  </si>
  <si>
    <t>Moradia Unifamiliar</t>
  </si>
  <si>
    <t>Moradia Bifamiliar</t>
  </si>
  <si>
    <t>Espaço Comercial / Loja</t>
  </si>
  <si>
    <t>Escritório</t>
  </si>
  <si>
    <t>Indústria / Fábrica / Armazém</t>
  </si>
  <si>
    <t>Silo Automóvel</t>
  </si>
  <si>
    <t>Prédio / Edifício</t>
  </si>
  <si>
    <t>Monumento / Equipamento</t>
  </si>
  <si>
    <t>Outro</t>
  </si>
  <si>
    <t>Lote Urbano para Prédio de Habitação</t>
  </si>
  <si>
    <t>Lote Urbano para Moradia</t>
  </si>
  <si>
    <t>Lote Industrial</t>
  </si>
  <si>
    <t>Parcela Rústica</t>
  </si>
  <si>
    <t>Lote Misto</t>
  </si>
  <si>
    <t>Custo da avaliação:</t>
  </si>
  <si>
    <t>Até T4</t>
  </si>
  <si>
    <t>Mais de T4</t>
  </si>
  <si>
    <t>Preço Unitário das Avaliações:</t>
  </si>
  <si>
    <t>As avaliações de máquinas, equipamentos e utensílios, serão objeto de orçamento específico.</t>
  </si>
  <si>
    <t>Até T4 ou lote até 1.000 m2</t>
  </si>
  <si>
    <t>Mais de T4 ou lote mais de 1.000 m2</t>
  </si>
  <si>
    <t>Até 200 m2</t>
  </si>
  <si>
    <t>De 200 a 500 m2</t>
  </si>
  <si>
    <t>De 500 a 1.000 m2</t>
  </si>
  <si>
    <t>Mais de 1.000 m2</t>
  </si>
  <si>
    <t>Até 1.000 m2</t>
  </si>
  <si>
    <t>De 1.000 a 2.000 m2</t>
  </si>
  <si>
    <t>De 2.000 a 5.000 m2</t>
  </si>
  <si>
    <t>De 5.000 a 10.000 m2</t>
  </si>
  <si>
    <t>Mais de 10.000 m2</t>
  </si>
  <si>
    <t>Até 50 m2</t>
  </si>
  <si>
    <t>De 50 a 200 m2</t>
  </si>
  <si>
    <t>Mais de 200 m2</t>
  </si>
  <si>
    <t>Até 10 lugares</t>
  </si>
  <si>
    <t>De 10 a 50 lugares</t>
  </si>
  <si>
    <t>De 50 a 200 lugares</t>
  </si>
  <si>
    <t>De 200 a 1.000 lugares</t>
  </si>
  <si>
    <t>De 1.000 a 2.000 lugares</t>
  </si>
  <si>
    <t>De 2.000 a 5.000 lugares</t>
  </si>
  <si>
    <t>Mais de 5.000 lugares</t>
  </si>
  <si>
    <t>Até 100 m2</t>
  </si>
  <si>
    <t>De 100 a 500 m2</t>
  </si>
  <si>
    <t>De 1.000 a 5.000 m2</t>
  </si>
  <si>
    <t>De 10.000 a 50.000 m2</t>
  </si>
  <si>
    <t>Mais de 50.000 m2</t>
  </si>
  <si>
    <t>Até 500 m2</t>
  </si>
  <si>
    <t>De 1.000 a 1.500 m2</t>
  </si>
  <si>
    <t>De 1.500 a 2.000 m2</t>
  </si>
  <si>
    <t>Mais de 2.000 m2</t>
  </si>
  <si>
    <t>De 2.000 a 4.000 m2</t>
  </si>
  <si>
    <t>De 4.000 a 10.000 m2</t>
  </si>
  <si>
    <t>De 10.000 a 15.000 m2</t>
  </si>
  <si>
    <t>De 15.000 a 20.000 m2</t>
  </si>
  <si>
    <t>De 20.000 a 50.000 m2</t>
  </si>
  <si>
    <t>De 5.000 a 10.000 m2 (1 ha)</t>
  </si>
  <si>
    <t>De 1 ha a 1,5 ha</t>
  </si>
  <si>
    <t>De 1,5 ha a 2 ha</t>
  </si>
  <si>
    <t>De 2 ha a 5 ha</t>
  </si>
  <si>
    <t>De 5 ha a 10 ha</t>
  </si>
  <si>
    <t>De 10 ha a 20 ha</t>
  </si>
  <si>
    <t>Mais de 20 ha</t>
  </si>
  <si>
    <t>Até 500 m2 urbano e até 1.000 m2 rústico</t>
  </si>
  <si>
    <t>Até 1.000 m2 urbano e até 2.000 m2 rústico</t>
  </si>
  <si>
    <t>De 1 ha a 5 ha</t>
  </si>
  <si>
    <t>CIMI e Atualização de relatórios (1 prospeção)</t>
  </si>
  <si>
    <t>Residencial</t>
  </si>
  <si>
    <t>Garagem / Parqueamento / Arrecadação / Anexo</t>
  </si>
  <si>
    <t>Garagem/Parqueamento/Arrecadação/Anexo</t>
  </si>
  <si>
    <t>&gt; 2.000 m2 urbano e &lt; 5.000 m2 rústico</t>
  </si>
  <si>
    <t>&gt; 2.000 m2 urbano e &gt; 10.000 m2 rústico</t>
  </si>
  <si>
    <t>1º Trimestre de 2017</t>
  </si>
  <si>
    <t>Portugal</t>
  </si>
  <si>
    <t>Estrangeiro</t>
  </si>
  <si>
    <t>Aveiro</t>
  </si>
  <si>
    <t>Beja</t>
  </si>
  <si>
    <t>Braga</t>
  </si>
  <si>
    <t>Bragança</t>
  </si>
  <si>
    <t>Castelo Branco</t>
  </si>
  <si>
    <t>Coimbra</t>
  </si>
  <si>
    <t>Évora</t>
  </si>
  <si>
    <t>Guarda</t>
  </si>
  <si>
    <t>Faro</t>
  </si>
  <si>
    <t>Ilha da Graciosa</t>
  </si>
  <si>
    <t>Ilha da Madeira</t>
  </si>
  <si>
    <t>Ilha das Flores</t>
  </si>
  <si>
    <t>Ilha do Porto Santo</t>
  </si>
  <si>
    <t>Ilha de Santa Maria</t>
  </si>
  <si>
    <t>Não existem custas de deslocação em Portugal Continental.</t>
  </si>
  <si>
    <t>Este cálculo não invalida orçamentos específicos para situações especiais, com descontos por repetição e quantidade.</t>
  </si>
  <si>
    <t>Ilha de São Jorge</t>
  </si>
  <si>
    <t>Ilha de São Miguel</t>
  </si>
  <si>
    <t>Ilha do Corvo</t>
  </si>
  <si>
    <t>Ilha do Faial</t>
  </si>
  <si>
    <t>Ilha do Pico</t>
  </si>
  <si>
    <t>Ilha da Terceira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</si>
  <si>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</si>
  <si>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</si>
  <si>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</si>
  <si>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</si>
  <si>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</si>
  <si>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</si>
  <si>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</si>
  <si>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</si>
  <si>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</si>
  <si>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Distrito</t>
  </si>
  <si>
    <t>Concelhos</t>
  </si>
  <si>
    <t>Coef.</t>
  </si>
  <si>
    <t>Águeda</t>
  </si>
  <si>
    <t>Albergaria-a-Velha</t>
  </si>
  <si>
    <t>Anadia</t>
  </si>
  <si>
    <t>Arouca</t>
  </si>
  <si>
    <t>Castelo de Paiva</t>
  </si>
  <si>
    <t>Espinho</t>
  </si>
  <si>
    <t>Estarreja</t>
  </si>
  <si>
    <t>Íllhavo</t>
  </si>
  <si>
    <t>Mealhada</t>
  </si>
  <si>
    <t>Murtosa</t>
  </si>
  <si>
    <t>Oliveira de Azeméis</t>
  </si>
  <si>
    <t>Oliveira do Bairro</t>
  </si>
  <si>
    <t>Ovar</t>
  </si>
  <si>
    <t>Santa Maria da Feira</t>
  </si>
  <si>
    <t>São João da Madeira</t>
  </si>
  <si>
    <t>Sever do Vouga</t>
  </si>
  <si>
    <t>Vagos</t>
  </si>
  <si>
    <t>Vale de Cambra</t>
  </si>
  <si>
    <t>Aljustrel</t>
  </si>
  <si>
    <t>Almodôvar</t>
  </si>
  <si>
    <t>Alvito</t>
  </si>
  <si>
    <t>Barrancos</t>
  </si>
  <si>
    <t>Castro Verde</t>
  </si>
  <si>
    <t>Cuba</t>
  </si>
  <si>
    <t>Ferreira do Alentejo</t>
  </si>
  <si>
    <t>Mértola</t>
  </si>
  <si>
    <t>Moura</t>
  </si>
  <si>
    <t>Odemira</t>
  </si>
  <si>
    <t>Ourique</t>
  </si>
  <si>
    <t>Serpa</t>
  </si>
  <si>
    <t>Vidigueira</t>
  </si>
  <si>
    <t>Amares</t>
  </si>
  <si>
    <t>Barcelos</t>
  </si>
  <si>
    <t>Cabeceiras de Basto</t>
  </si>
  <si>
    <t>Celorico de Basto</t>
  </si>
  <si>
    <t>Esposende</t>
  </si>
  <si>
    <t>Fafe</t>
  </si>
  <si>
    <t>Guimarães</t>
  </si>
  <si>
    <t>Póvoa de Lanhoso</t>
  </si>
  <si>
    <t>Terra de Bouro</t>
  </si>
  <si>
    <t>Vieira do Minho</t>
  </si>
  <si>
    <t>Vila Nova de Famalicão</t>
  </si>
  <si>
    <t>Vila Verde</t>
  </si>
  <si>
    <t>Vizela</t>
  </si>
  <si>
    <t>Alfândega da Fé</t>
  </si>
  <si>
    <t>Carrazeda de Ansiães</t>
  </si>
  <si>
    <t>Freixo de Espada à Cinta</t>
  </si>
  <si>
    <t>Macedo de Cavaleiro</t>
  </si>
  <si>
    <t>Miranda do Douro</t>
  </si>
  <si>
    <t xml:space="preserve">Mirandela </t>
  </si>
  <si>
    <t>Mogadouro</t>
  </si>
  <si>
    <t>Torre de Moncorvo</t>
  </si>
  <si>
    <t>Vila Flor</t>
  </si>
  <si>
    <t>Vimioso</t>
  </si>
  <si>
    <t>Vinhais</t>
  </si>
  <si>
    <t>Belmonte</t>
  </si>
  <si>
    <t>Covilhã</t>
  </si>
  <si>
    <t>Fundão</t>
  </si>
  <si>
    <t>Idanha-a-Nova</t>
  </si>
  <si>
    <t>Oleiros</t>
  </si>
  <si>
    <t>Penamacor</t>
  </si>
  <si>
    <t>Proença-a-Nova</t>
  </si>
  <si>
    <t>Sertã</t>
  </si>
  <si>
    <t>Vila de Rei</t>
  </si>
  <si>
    <t>Vila Velha de Rodão</t>
  </si>
  <si>
    <t>Arganil</t>
  </si>
  <si>
    <t>Castanhede</t>
  </si>
  <si>
    <t>Condeixa-a-Nova</t>
  </si>
  <si>
    <t>Figueira da Foz</t>
  </si>
  <si>
    <t>Góis</t>
  </si>
  <si>
    <t>Lousã</t>
  </si>
  <si>
    <t>Mira</t>
  </si>
  <si>
    <t>Miranda do Corvo</t>
  </si>
  <si>
    <t>Montemor-o-Velho</t>
  </si>
  <si>
    <t>Oliveira do Hospital</t>
  </si>
  <si>
    <t>Pampilhosa da Serra</t>
  </si>
  <si>
    <t>Penacova</t>
  </si>
  <si>
    <t>Penela</t>
  </si>
  <si>
    <t>Soure</t>
  </si>
  <si>
    <t>Tábua</t>
  </si>
  <si>
    <t>Vila Nova de Poaires</t>
  </si>
  <si>
    <t>Alandroal</t>
  </si>
  <si>
    <t>Arraiolos</t>
  </si>
  <si>
    <t>Borba</t>
  </si>
  <si>
    <t>Estremoz</t>
  </si>
  <si>
    <t>Montemor-o-Novo</t>
  </si>
  <si>
    <t>Mora</t>
  </si>
  <si>
    <t>Mourão</t>
  </si>
  <si>
    <t>Portel</t>
  </si>
  <si>
    <t>Redondo</t>
  </si>
  <si>
    <t>Reguengos de Monsaraz</t>
  </si>
  <si>
    <t>Vendas Novas</t>
  </si>
  <si>
    <t>Viana do Alentejo</t>
  </si>
  <si>
    <t>Vila Viçosa</t>
  </si>
  <si>
    <t>Aguiar da Beira</t>
  </si>
  <si>
    <t>Almeida</t>
  </si>
  <si>
    <t>Celorico da Beira</t>
  </si>
  <si>
    <t>Figueira do Castelo Rodrigo</t>
  </si>
  <si>
    <t>Fornos de Algodres</t>
  </si>
  <si>
    <t>Gouveia</t>
  </si>
  <si>
    <t>Manteigas</t>
  </si>
  <si>
    <t>Meda</t>
  </si>
  <si>
    <t>Pinhel</t>
  </si>
  <si>
    <t>Sabugal</t>
  </si>
  <si>
    <t>Seia</t>
  </si>
  <si>
    <t>Trancoso</t>
  </si>
  <si>
    <t>Vila Nova de Foz Côa</t>
  </si>
  <si>
    <t>Albufeira</t>
  </si>
  <si>
    <t>Alcoutim</t>
  </si>
  <si>
    <t>Aljezur</t>
  </si>
  <si>
    <t>Castro Marim</t>
  </si>
  <si>
    <t>Lagoa</t>
  </si>
  <si>
    <t>Loulé</t>
  </si>
  <si>
    <t>Monchique</t>
  </si>
  <si>
    <t>Olhão</t>
  </si>
  <si>
    <t>Portimão</t>
  </si>
  <si>
    <t>São Brás de Alportel</t>
  </si>
  <si>
    <t>Silves</t>
  </si>
  <si>
    <t>Tavira</t>
  </si>
  <si>
    <t>Vila do Bispo</t>
  </si>
  <si>
    <t>Vila Real de Santo António</t>
  </si>
  <si>
    <t>Santa Cruz da Graciosa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</si>
  <si>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</si>
  <si>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</si>
  <si>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</si>
  <si>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</si>
  <si>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</si>
  <si>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</si>
  <si>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</si>
  <si>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</si>
  <si>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</si>
  <si>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</si>
  <si>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Lajes das Flores</t>
  </si>
  <si>
    <t>Santa Cruz das Flores</t>
  </si>
  <si>
    <t>Porto Santo</t>
  </si>
  <si>
    <t>Ilha da Santa Maria</t>
  </si>
  <si>
    <t>Vila do Porto</t>
  </si>
  <si>
    <t>Velas</t>
  </si>
  <si>
    <t>Nordeste</t>
  </si>
  <si>
    <t>Ponta Delgada</t>
  </si>
  <si>
    <t>Povoação</t>
  </si>
  <si>
    <t>Ribeira Grande</t>
  </si>
  <si>
    <t>Vila Franca do Campo</t>
  </si>
  <si>
    <t>Corvo</t>
  </si>
  <si>
    <t>Horta</t>
  </si>
  <si>
    <t>Lajes do Pico</t>
  </si>
  <si>
    <t>Madalena</t>
  </si>
  <si>
    <t>São Roque do Pico</t>
  </si>
  <si>
    <t>Angara do Heroísmo</t>
  </si>
  <si>
    <t>Vila da Praia da Vitória</t>
  </si>
  <si>
    <t>Alcobaça</t>
  </si>
  <si>
    <t>Alvaiázere</t>
  </si>
  <si>
    <t>Ansião</t>
  </si>
  <si>
    <t>Batalha</t>
  </si>
  <si>
    <t>Bombarral</t>
  </si>
  <si>
    <t>Caldas da Rainha</t>
  </si>
  <si>
    <t>Castanheira de Pêra</t>
  </si>
  <si>
    <t>Figueiró dos Vinhos</t>
  </si>
  <si>
    <t>Marinha Grande</t>
  </si>
  <si>
    <t>Nazaré</t>
  </si>
  <si>
    <t>Óbidos</t>
  </si>
  <si>
    <t>Pedrógrão Grande</t>
  </si>
  <si>
    <t>Peniche</t>
  </si>
  <si>
    <t>Pombal</t>
  </si>
  <si>
    <t>Porto de Mós</t>
  </si>
  <si>
    <t>Alenquer</t>
  </si>
  <si>
    <t>Amadora</t>
  </si>
  <si>
    <t>Arruda dos Vinhos</t>
  </si>
  <si>
    <t>Azambuja</t>
  </si>
  <si>
    <t>Cadaval</t>
  </si>
  <si>
    <t>Cascais</t>
  </si>
  <si>
    <t>Loures</t>
  </si>
  <si>
    <t>Lourinhã</t>
  </si>
  <si>
    <t>Mafra</t>
  </si>
  <si>
    <t>Odivelas</t>
  </si>
  <si>
    <t>Oeiras</t>
  </si>
  <si>
    <t>Sintra</t>
  </si>
  <si>
    <t>Sobral de Monte Agraço</t>
  </si>
  <si>
    <t>Torres Vedras</t>
  </si>
  <si>
    <t>Vila Franca de Xira</t>
  </si>
  <si>
    <t>Alter do Chão</t>
  </si>
  <si>
    <t>Arronches</t>
  </si>
  <si>
    <t>Avis</t>
  </si>
  <si>
    <t>Campo Maior</t>
  </si>
  <si>
    <t>Castelo de Vide</t>
  </si>
  <si>
    <t>Crato</t>
  </si>
  <si>
    <t>Elvas</t>
  </si>
  <si>
    <t>Fronteira</t>
  </si>
  <si>
    <t>Gavião</t>
  </si>
  <si>
    <t>Marvão</t>
  </si>
  <si>
    <t>Monforte</t>
  </si>
  <si>
    <t>Nisa</t>
  </si>
  <si>
    <t>Ponte de Sor</t>
  </si>
  <si>
    <t>Sousel</t>
  </si>
  <si>
    <t>Amarante</t>
  </si>
  <si>
    <t>Baião</t>
  </si>
  <si>
    <t>Felgueiras</t>
  </si>
  <si>
    <t>Godomar</t>
  </si>
  <si>
    <t>Lousada</t>
  </si>
  <si>
    <t>Maia</t>
  </si>
  <si>
    <t>Marco de Canavenses</t>
  </si>
  <si>
    <t>Matosinhos</t>
  </si>
  <si>
    <t>Paços de Ferreira</t>
  </si>
  <si>
    <t>Paredes</t>
  </si>
  <si>
    <t>Penafiel</t>
  </si>
  <si>
    <t>Póvoa de Varzim</t>
  </si>
  <si>
    <t>Santo Tirso</t>
  </si>
  <si>
    <t>Trafa</t>
  </si>
  <si>
    <t>Valongo</t>
  </si>
  <si>
    <t>Vila do Conde</t>
  </si>
  <si>
    <t>Vila Nova de Gaia</t>
  </si>
  <si>
    <t>Abrantes</t>
  </si>
  <si>
    <t>Alcanena</t>
  </si>
  <si>
    <t>Almeirim</t>
  </si>
  <si>
    <t>Alpiarça</t>
  </si>
  <si>
    <t>Benavente</t>
  </si>
  <si>
    <t>Cartaxo</t>
  </si>
  <si>
    <t>Chamusca</t>
  </si>
  <si>
    <t>Constância</t>
  </si>
  <si>
    <t>Coruche</t>
  </si>
  <si>
    <t>Entroncamento</t>
  </si>
  <si>
    <t>Ferreira do Zêzere</t>
  </si>
  <si>
    <t>Colegã</t>
  </si>
  <si>
    <t>Mação</t>
  </si>
  <si>
    <t>Ourém</t>
  </si>
  <si>
    <t>Rio Maior</t>
  </si>
  <si>
    <t>Salvaterra de Magos</t>
  </si>
  <si>
    <t>Tomar</t>
  </si>
  <si>
    <t>Torres Novas</t>
  </si>
  <si>
    <t>Vila Nova da Barquinha</t>
  </si>
  <si>
    <t>Alcácer do Sal</t>
  </si>
  <si>
    <t>Alcochete</t>
  </si>
  <si>
    <t>Almada</t>
  </si>
  <si>
    <t>Barreiro</t>
  </si>
  <si>
    <t>Grândola</t>
  </si>
  <si>
    <t>Moita</t>
  </si>
  <si>
    <t>Montijo</t>
  </si>
  <si>
    <t>Palmela</t>
  </si>
  <si>
    <t>Santiago do Cacém</t>
  </si>
  <si>
    <t>Seixal</t>
  </si>
  <si>
    <t>Sesimbra</t>
  </si>
  <si>
    <t>Sines</t>
  </si>
  <si>
    <t>Arcos de Valdevez</t>
  </si>
  <si>
    <t>Caminha</t>
  </si>
  <si>
    <t>Melgaço</t>
  </si>
  <si>
    <t>Monção</t>
  </si>
  <si>
    <t>Paredes de Coura</t>
  </si>
  <si>
    <t>Ponte de Barca</t>
  </si>
  <si>
    <t>Ponte de Lima</t>
  </si>
  <si>
    <t>Valença</t>
  </si>
  <si>
    <t>Vila Nova de Cerveira</t>
  </si>
  <si>
    <t>Alijó</t>
  </si>
  <si>
    <t>Boticas</t>
  </si>
  <si>
    <t>Chaves</t>
  </si>
  <si>
    <t>Mesão Frio</t>
  </si>
  <si>
    <t>Mondim de Basto</t>
  </si>
  <si>
    <t>Montalegre</t>
  </si>
  <si>
    <t>Murça</t>
  </si>
  <si>
    <t>Peso da Régua</t>
  </si>
  <si>
    <t>Ribeira de Pena</t>
  </si>
  <si>
    <t>Sabrosa</t>
  </si>
  <si>
    <t>Santa Marta de Penaguião</t>
  </si>
  <si>
    <t>Valpaços</t>
  </si>
  <si>
    <t>Vila Pouca de Aguiar</t>
  </si>
  <si>
    <t>Armamar</t>
  </si>
  <si>
    <t>Carregal do Sal</t>
  </si>
  <si>
    <t>Castro Daire</t>
  </si>
  <si>
    <t>Cinfães</t>
  </si>
  <si>
    <t>Lamego</t>
  </si>
  <si>
    <t>Mangualde</t>
  </si>
  <si>
    <t>Moimenta da Beira</t>
  </si>
  <si>
    <t>Mortágua</t>
  </si>
  <si>
    <t>Nelas</t>
  </si>
  <si>
    <t>Oliveira de Frades</t>
  </si>
  <si>
    <t>Penalva do Castelo</t>
  </si>
  <si>
    <t>Penedono</t>
  </si>
  <si>
    <t>Resende</t>
  </si>
  <si>
    <t>Santa Comba Dão</t>
  </si>
  <si>
    <t>São João de Pesqueira</t>
  </si>
  <si>
    <t>São Pedro do Sul</t>
  </si>
  <si>
    <t>Sátão</t>
  </si>
  <si>
    <t>Sernancelhe</t>
  </si>
  <si>
    <t>Tabuaço</t>
  </si>
  <si>
    <t>Tarouca</t>
  </si>
  <si>
    <t>Tondela</t>
  </si>
  <si>
    <t>Vila Nova de Paiva</t>
  </si>
  <si>
    <t>Vouzela</t>
  </si>
  <si>
    <t>Europa Ocidental</t>
  </si>
  <si>
    <t>Europa Central</t>
  </si>
  <si>
    <t>Europa Oriental</t>
  </si>
  <si>
    <t>África Norte Ocidental</t>
  </si>
  <si>
    <t>África Norte Oriental</t>
  </si>
  <si>
    <t>África Central</t>
  </si>
  <si>
    <t>África Sul</t>
  </si>
  <si>
    <t>América Norte Ocidental</t>
  </si>
  <si>
    <t>América Norte Oriental</t>
  </si>
  <si>
    <t>América Central</t>
  </si>
  <si>
    <t>América Sul Ocidental</t>
  </si>
  <si>
    <t>América Sul Oriental</t>
  </si>
  <si>
    <t>Ásia Ocidental</t>
  </si>
  <si>
    <t>Ásia Central</t>
  </si>
  <si>
    <t>Ásia Oriental</t>
  </si>
  <si>
    <t>Oceânia</t>
  </si>
  <si>
    <t>Qual o concelho / zona continental ?:</t>
  </si>
  <si>
    <t>Lagoa (Algarve)</t>
  </si>
  <si>
    <t>Lagoa (Ilha de S. Miguel)</t>
  </si>
  <si>
    <t>Calheta (Açores)</t>
  </si>
  <si>
    <t>Calheta (Madeira)</t>
  </si>
  <si>
    <t>Ângra do Heroísmo</t>
  </si>
  <si>
    <t>Gondomar</t>
  </si>
  <si>
    <t>Trofa</t>
  </si>
  <si>
    <t>Golegã</t>
  </si>
  <si>
    <t>Ponte da Barca</t>
  </si>
  <si>
    <t>São João da Pesqueira</t>
  </si>
  <si>
    <r>
      <t>(</t>
    </r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pisos) até 500 m2</t>
    </r>
  </si>
  <si>
    <r>
      <t>(</t>
    </r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pisos) de 500 a 1.000 m2</t>
    </r>
  </si>
  <si>
    <r>
      <t>(</t>
    </r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pisos) de 1.000 a 2.000 m2</t>
    </r>
  </si>
  <si>
    <r>
      <t>(</t>
    </r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pisos) de 2.000 a 5.000 m2</t>
    </r>
  </si>
  <si>
    <r>
      <t>(</t>
    </r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pisos) de 5.000 a 10.000 m2</t>
    </r>
  </si>
  <si>
    <r>
      <t>(</t>
    </r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pisos) de 10.000 a 20.000 m2</t>
    </r>
  </si>
  <si>
    <r>
      <t>(</t>
    </r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pisos) de 20.000 a 50.000 m2</t>
    </r>
  </si>
  <si>
    <r>
      <t>(</t>
    </r>
    <r>
      <rPr>
        <sz val="10"/>
        <rFont val="Calibri"/>
        <family val="2"/>
      </rPr>
      <t>∑</t>
    </r>
    <r>
      <rPr>
        <sz val="10"/>
        <rFont val="Arial"/>
        <family val="2"/>
      </rPr>
      <t xml:space="preserve"> pisos) mais de 50.000 m2</t>
    </r>
  </si>
  <si>
    <t>1º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</si>
</sst>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color theme="0" tint="-0.249977111117893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color theme="0" tint="-0.249977111117893"/>
      <name val="Arial"/>
      <family val="2"/>
    </font>
    <font>
      <sz val="12"/>
      <color theme="0"/>
      <name val="Arial"/>
      <family val="2"/>
    </font>
    <font>
      <sz val="12"/>
      <color theme="0"/>
      <name val="Arial Narrow"/>
      <family val="2"/>
    </font>
    <font>
      <sz val="10"/>
      <name val="Calibri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0"/>
  </cellStyleXfs>
  <cellXfs count="70">
    <xf numFmtId="0" fontId="0" fillId="0" borderId="0" xfId="0"/>
    <xf numFmtId="0" fontId="4" fillId="0" borderId="0" xfId="0" applyFont="1"/>
    <xf numFmtId="0" fontId="3" fillId="0" borderId="0" xfId="0" applyFont="1"/>
    <xf numFmtId="164" fontId="5" fillId="0" borderId="0" xfId="0" applyNumberFormat="1" applyFont="1"/>
    <xf numFmtId="2" fontId="5" fillId="0" borderId="0" xfId="0" applyNumberFormat="1" applyFont="1" applyAlignment="1">
      <alignment horizontal="center"/>
    </xf>
    <xf numFmtId="164" fontId="3" fillId="0" borderId="0" xfId="0" applyNumberFormat="1" applyFont="1"/>
    <xf numFmtId="164" fontId="6" fillId="0" borderId="0" xfId="0" applyNumberFormat="1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3" fillId="2" borderId="8" xfId="0" applyFont="1" applyFill="1" applyBorder="1"/>
    <xf numFmtId="0" fontId="3" fillId="2" borderId="0" xfId="0" applyFont="1" applyFill="1"/>
    <xf numFmtId="164" fontId="3" fillId="2" borderId="9" xfId="0" applyNumberFormat="1" applyFont="1" applyFill="1" applyBorder="1"/>
    <xf numFmtId="164" fontId="3" fillId="2" borderId="0" xfId="0" applyNumberFormat="1" applyFont="1" applyFill="1" applyAlignment="1">
      <alignment horizontal="left"/>
    </xf>
    <xf numFmtId="9" fontId="3" fillId="2" borderId="0" xfId="0" applyNumberFormat="1" applyFont="1" applyFill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right"/>
    </xf>
    <xf numFmtId="2" fontId="3" fillId="0" borderId="0" xfId="0" applyNumberFormat="1" applyFont="1"/>
    <xf numFmtId="164" fontId="6" fillId="3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7" fillId="0" borderId="3" xfId="0" applyFont="1" applyBorder="1"/>
    <xf numFmtId="0" fontId="6" fillId="0" borderId="3" xfId="0" applyFont="1" applyBorder="1"/>
    <xf numFmtId="0" fontId="7" fillId="0" borderId="4" xfId="0" applyFont="1" applyBorder="1"/>
    <xf numFmtId="165" fontId="6" fillId="0" borderId="3" xfId="0" applyNumberFormat="1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0" xfId="0" applyFont="1"/>
    <xf numFmtId="0" fontId="1" fillId="2" borderId="0" xfId="0" applyFont="1" applyFill="1"/>
    <xf numFmtId="0" fontId="9" fillId="2" borderId="0" xfId="0" applyFont="1" applyFill="1"/>
    <xf numFmtId="164" fontId="1" fillId="2" borderId="9" xfId="0" applyNumberFormat="1" applyFont="1" applyFill="1" applyBorder="1"/>
    <xf numFmtId="164" fontId="1" fillId="0" borderId="0" xfId="0" applyNumberFormat="1" applyFont="1"/>
    <xf numFmtId="164" fontId="1" fillId="2" borderId="0" xfId="0" applyNumberFormat="1" applyFont="1" applyFill="1" applyAlignment="1">
      <alignment horizontal="left"/>
    </xf>
    <xf numFmtId="9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0" fillId="2" borderId="9" xfId="0" applyNumberFormat="1" applyFont="1" applyFill="1" applyBorder="1" applyAlignment="1">
      <alignment horizontal="center"/>
    </xf>
    <xf numFmtId="164" fontId="10" fillId="0" borderId="0" xfId="0" applyNumberFormat="1" applyFont="1"/>
    <xf numFmtId="0" fontId="1" fillId="2" borderId="10" xfId="0" applyFont="1" applyFill="1" applyBorder="1"/>
    <xf numFmtId="0" fontId="1" fillId="2" borderId="11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2" fillId="0" borderId="0" xfId="0" applyFont="1"/>
    <xf numFmtId="164" fontId="11" fillId="2" borderId="0" xfId="0" applyNumberFormat="1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2" fontId="12" fillId="2" borderId="0" xfId="0" applyNumberFormat="1" applyFont="1" applyFill="1"/>
    <xf numFmtId="2" fontId="9" fillId="2" borderId="0" xfId="0" applyNumberFormat="1" applyFont="1" applyFill="1"/>
    <xf numFmtId="0" fontId="9" fillId="2" borderId="11" xfId="0" applyFont="1" applyFill="1" applyBorder="1"/>
    <xf numFmtId="0" fontId="13" fillId="4" borderId="0" xfId="0" applyFont="1" applyFill="1"/>
    <xf numFmtId="0" fontId="14" fillId="0" borderId="0" xfId="0" applyFont="1"/>
    <xf numFmtId="2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/>
    <xf numFmtId="2" fontId="0" fillId="0" borderId="0" xfId="0" applyNumberFormat="1" applyAlignment="1">
      <alignment horizontal="center"/>
    </xf>
    <xf numFmtId="2" fontId="0" fillId="0" borderId="11" xfId="0" applyNumberFormat="1" applyBorder="1"/>
    <xf numFmtId="2" fontId="16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>
      <alignment horizontal="center"/>
    </xf>
    <xf numFmtId="0" fontId="6" fillId="0" borderId="2" xfId="0" applyFont="1" applyBorder="1"/>
    <xf numFmtId="0" fontId="0" fillId="0" borderId="3" xfId="0" applyBorder="1"/>
  </cellXfs>
  <cellStyles count="2">
    <cellStyle name="Estilo 1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666749</xdr:colOff>
      <xdr:row>2</xdr:row>
      <xdr:rowOff>0</xdr:rowOff>
    </xdr:from>
    <xdr:to>
      <xdr:col>5</xdr:col>
      <xdr:colOff>9525</xdr:colOff>
      <xdr:row>3</xdr:row>
      <xdr:rowOff>5715</xdr:rowOff>
    </xdr:to>
    <xdr:pic>
      <xdr:nvPicPr>
        <xdr:cNvPr id="7" name="Imagem 6" descr="log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2524" y="161925"/>
          <a:ext cx="4000501" cy="38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J900"/>
  <sheetViews>
    <sheetView tabSelected="1" zoomScaleNormal="100" workbookViewId="0">
      <selection activeCell="D11" sqref="D11:F11"/>
    </sheetView>
  </sheetViews>
  <sheetFormatPr defaultRowHeight="12.75" x14ac:dyDescent="0.2"/>
  <cols>
    <col min="1" max="1" width="3.28515625" customWidth="1"/>
    <col min="2" max="2" width="2.140625" customWidth="1"/>
    <col min="3" max="3" width="10" customWidth="1"/>
    <col min="4" max="4" width="30.7109375" customWidth="1"/>
    <col min="5" max="5" width="35.42578125" customWidth="1"/>
    <col min="6" max="6" width="11.42578125" bestFit="1" customWidth="1"/>
    <col min="7" max="7" width="2.140625" customWidth="1"/>
    <col min="8" max="8" width="3.28515625" customWidth="1"/>
    <col min="9" max="9" width="17.7109375" hidden="1" customWidth="1"/>
    <col min="10" max="10" width="28.5703125" hidden="1" customWidth="1"/>
    <col min="11" max="12" width="0" hidden="1" customWidth="1"/>
  </cols>
  <sheetData>
    <row r="1" spans="2:8" ht="13.5" thickBot="1" x14ac:dyDescent="0.25"/>
    <row r="2" spans="2:8" ht="11.25" customHeight="1" x14ac:dyDescent="0.2">
      <c r="B2" s="7"/>
      <c r="C2" s="8"/>
      <c r="D2" s="8"/>
      <c r="E2" s="8"/>
      <c r="F2" s="8"/>
      <c r="G2" s="9"/>
    </row>
    <row r="3" spans="2:8" ht="69.75" customHeight="1" x14ac:dyDescent="0.2">
      <c r="B3" s="10"/>
      <c r="C3" s="11"/>
      <c r="D3" s="64"/>
      <c r="E3" s="64"/>
      <c r="F3" s="11"/>
      <c r="G3" s="12"/>
    </row>
    <row r="4" spans="2:8" x14ac:dyDescent="0.2">
      <c r="B4" s="10"/>
      <c r="C4" s="11"/>
      <c r="D4" s="11"/>
      <c r="E4" s="11"/>
      <c r="F4" s="11"/>
      <c r="G4" s="12"/>
    </row>
    <row r="5" spans="2:8" ht="26.25" x14ac:dyDescent="0.4">
      <c r="B5" s="10"/>
      <c r="C5" s="63" t="s">
        <v>1</v>
      </c>
      <c r="D5" s="63"/>
      <c r="E5" s="63"/>
      <c r="F5" s="63"/>
      <c r="G5" s="12"/>
    </row>
    <row r="6" spans="2:8" s="31" customFormat="1" ht="11.25" x14ac:dyDescent="0.2">
      <c r="B6" s="29"/>
      <c r="C6" s="67" t="s">
        <v>0</v>
      </c>
      <c r="D6" s="67"/>
      <c r="E6" s="67"/>
      <c r="F6" s="67"/>
      <c r="G6" s="30"/>
    </row>
    <row r="7" spans="2:8" s="31" customFormat="1" ht="11.25" x14ac:dyDescent="0.2">
      <c r="B7" s="29"/>
      <c r="C7" s="67" t="s">
        <v>28</v>
      </c>
      <c r="D7" s="67"/>
      <c r="E7" s="67"/>
      <c r="F7" s="67"/>
      <c r="G7" s="30"/>
    </row>
    <row r="8" spans="2:8" s="31" customFormat="1" ht="11.25" x14ac:dyDescent="0.2">
      <c r="B8" s="29"/>
      <c r="C8" s="67" t="s">
        <v>98</v>
      </c>
      <c r="D8" s="67"/>
      <c r="E8" s="67"/>
      <c r="F8" s="67"/>
      <c r="G8" s="30"/>
    </row>
    <row r="9" spans="2:8" s="31" customFormat="1" ht="11.25" x14ac:dyDescent="0.2">
      <c r="B9" s="29"/>
      <c r="C9" s="67" t="s">
        <v>97</v>
      </c>
      <c r="D9" s="67"/>
      <c r="E9" s="67"/>
      <c r="F9" s="67"/>
      <c r="G9" s="30"/>
    </row>
    <row r="10" spans="2:8" s="31" customFormat="1" ht="11.25" x14ac:dyDescent="0.2">
      <c r="B10" s="29"/>
      <c r="C10" s="32"/>
      <c r="D10" s="32"/>
      <c r="E10" s="32"/>
      <c r="F10" s="32"/>
      <c r="G10" s="30"/>
    </row>
    <row r="11" spans="2:8" s="2" customFormat="1" ht="15" x14ac:dyDescent="0.2">
      <c r="B11" s="13"/>
      <c r="C11" s="14" t="s">
        <v>2</v>
      </c>
      <c r="D11" s="65"/>
      <c r="E11" s="65"/>
      <c r="F11" s="66"/>
      <c r="G11" s="15"/>
      <c r="H11" s="5"/>
    </row>
    <row r="12" spans="2:8" s="31" customFormat="1" ht="11.25" x14ac:dyDescent="0.2">
      <c r="B12" s="29"/>
      <c r="C12" s="32"/>
      <c r="D12" s="32"/>
      <c r="E12" s="32"/>
      <c r="F12" s="33">
        <f>IF(D11="",0,1)</f>
        <v>0</v>
      </c>
      <c r="G12" s="34"/>
      <c r="H12" s="35"/>
    </row>
    <row r="13" spans="2:8" s="2" customFormat="1" ht="15" x14ac:dyDescent="0.2">
      <c r="B13" s="13"/>
      <c r="C13" s="14" t="s">
        <v>3</v>
      </c>
      <c r="D13" s="14"/>
      <c r="E13" s="20"/>
      <c r="F13" s="47">
        <f>IF(E13=B33,1,2)</f>
        <v>2</v>
      </c>
      <c r="G13" s="15"/>
      <c r="H13" s="5"/>
    </row>
    <row r="14" spans="2:8" s="31" customFormat="1" ht="11.25" x14ac:dyDescent="0.2">
      <c r="B14" s="29"/>
      <c r="C14" s="32"/>
      <c r="D14" s="32"/>
      <c r="E14" s="32"/>
      <c r="F14" s="33"/>
      <c r="G14" s="34"/>
      <c r="H14" s="35"/>
    </row>
    <row r="15" spans="2:8" s="2" customFormat="1" ht="15" x14ac:dyDescent="0.2">
      <c r="B15" s="13"/>
      <c r="C15" s="14" t="s">
        <v>4</v>
      </c>
      <c r="D15" s="14"/>
      <c r="E15" s="20"/>
      <c r="F15" s="48">
        <f>IF(F13=1,IF(E15=B39,3,IF(E15=B40,45,IF(E15=B41,45,IF(E15=B42,6,IF(E15=B43,78,IF(E15=B44,78,IF(E15=B45,9,IF(E15=B46,10,IF(E15=B47,1112,IF(E15=B48,1112,IF(E15=B49,13,0))))))))))),IF(F13=2,IF(E15=B51,1415,IF(E15=B52,1415,IF(E15=B53,16,IF(E15=B54,1719,IF(E15=B55,18,IF(E15=B56,1719,0)))))),0))</f>
        <v>0</v>
      </c>
      <c r="G15" s="15"/>
      <c r="H15" s="5"/>
    </row>
    <row r="16" spans="2:8" s="31" customFormat="1" ht="11.25" x14ac:dyDescent="0.2">
      <c r="B16" s="29"/>
      <c r="C16" s="32"/>
      <c r="D16" s="32"/>
      <c r="E16" s="32"/>
      <c r="F16" s="33"/>
      <c r="G16" s="34"/>
      <c r="H16" s="35"/>
    </row>
    <row r="17" spans="2:9" s="2" customFormat="1" ht="15" x14ac:dyDescent="0.2">
      <c r="B17" s="13"/>
      <c r="C17" s="16" t="s">
        <v>5</v>
      </c>
      <c r="D17" s="17"/>
      <c r="E17" s="20"/>
      <c r="F17" s="48" t="b">
        <f>(IF(F15=3,(IF(E17=C64,31,(IF(E17=C65,32,0)))),(IF(F15=45,(IF(E15=B66,(IF(E17=C67,451,(IF(E17=C68,452,0)))),(IF(E15=B69,(IF(E17=C70,453,(IF(E17=C71,454,0)))))))),(IF(F15=6,(IF(E17=C73,61,(IF(E17=C74,62,(IF(E17=C75,63,0)))))),(IF(F15=78,(IF(E15=B76,(IF(E17=C77,781,(IF(E17=C78,782,(IF(E17=C79,783,(IF(E17=C80,784,0)))))))),(IF(E15=B81,(IF(E17=C82,785,(IF(E17=C83,786,(IF(E17=C84,787,(IF(E17=C85,788,0)))))))))))),(IF(F15=9,(IF(E17=C87,91,(IF(E17=C88,92,(IF(E17=C89,93,(IF(E17=C90,94,(IF(E17=C91,95,0)))))))))),(IF(F15=10,(IF(E17=C93,101,(IF(E17=C94,102,(IF(E17=C95,103,(IF(E17=C96,104,(IF(E17=C97,105,(IF(E17=C98,106,(IF(E17=C99,107,0)))))))))))))),(IF(F15=1112,(IF(E15=B100,(IF(E17=C101,11121,(IF(E17=C102,11122,(IF(E17=C103,11123,(IF(E17=C104,11124,(IF(E17=C105,11125,(IF(E17=C106,11126,(IF(E17=C107,11127,(IF(E17=C108,11128,0)))))))))))))))),(IF(E15=B109,(IF(E17=C110,11129,(IF(E17=C111,111210,(IF(E17=C112,111211,(IF(E17=C113,111212,(IF(E17=C114,111213,(IF(E17=C115,111214,(IF(E17=C116,111215,(IF(E17=C117,111216,0)))))))))))))))))))),(IF(F15=13,(IF(E17=C119,131,(IF(E17=C120,132,(IF(E17=C121,133,(IF(E17=C122,134,(IF(E17=C123,135,(IF(E17=C124,136,(IF(E17=C125,137,0)))))))))))))),(IF(F15=1415,(IF(E15=B126,(IF(E17=C127,14151,(IF(E17=C128,14152,(IF(E17=C129,14153,(IF(E17=C130,14154,(IF(E17=C131,14155,0)))))))))),(IF(E15=B132,(IF(E17=C133,14156,(IF(E17=C134,14157,(IF(E17=C135,14158,(IF(E17=C136,14159,(IF(E17=C137,141510,0)))))))))))))),(IF(F15=16,(IF(E17=C139,161,(IF(E17=C140,162,(IF(E17=C141,163,(IF(E17=C142,164,(IF(E17=C143,165,(IF(E17=C144,166,(IF(E17=C145,167,(IF(E17=C146,168,0)))))))))))))))),(IF(F15=1719,(IF(E15=B147,(IF(E17=C148,17191,(IF(E17=C149,17192,(IF(E17=C150,17193,(IF(E17=C151,17194,(IF(E17=C152,17195,(IF(E17=C153,17196,(IF(E17=C154,17197,(IF(E17=C155,17198,(IF(E17=C156,17199,(IF(E17=C157,171910,0)))))))))))))))))))),(IF(E15=B163,(IF(E17=C148,171911,(IF(E17=C149,171912,(IF(E17=C150,171913,(IF(E17=C151,171914,(IF(E17=C152,171915,(IF(E17=C153,171916,(IF(E17=C154,171917,(IF(E17=C155,171918,(IF(E17=C156,171919,(IF(E17=C157,171920,0)))))))))))))))))))))))),(IF(F15=18,(IF(E17=C159,181,(IF(E17=C160,182,(IF(E17=C161,183,(IF(E17=C162,184,0))))))))))))))))))))))))))))))))</f>
        <v>0</v>
      </c>
      <c r="G17" s="18"/>
      <c r="H17" s="5"/>
    </row>
    <row r="18" spans="2:9" s="31" customFormat="1" ht="11.25" x14ac:dyDescent="0.2">
      <c r="B18" s="29"/>
      <c r="C18" s="36"/>
      <c r="D18" s="37"/>
      <c r="E18" s="38"/>
      <c r="F18" s="33"/>
      <c r="G18" s="39"/>
      <c r="H18" s="35"/>
    </row>
    <row r="19" spans="2:9" s="2" customFormat="1" ht="15" x14ac:dyDescent="0.2">
      <c r="B19" s="13"/>
      <c r="C19" s="16" t="s">
        <v>6</v>
      </c>
      <c r="D19" s="17"/>
      <c r="E19" s="20"/>
      <c r="F19" s="49">
        <f>IF(F17=31,F64,IF(F17=32,F65,(IF(F17=451,F67,(IF(F17=452,F68,(IF(F17=453,F70,(IF(F17=454,F71,(IF(F17=61,F73,(IF(F17=62,F74,(IF(F17=63,F75,(IF(F17=781,F77,(IF(F17=782,F78,(IF(F17=783,F79,(IF(F17=784,F80,(IF(F17=785,F82,(IF(F17=786,F83,(IF(F17=787,F84,(IF(F17=788,F85,(IF(F17=91,F87,(IF(F17=92,F88,(IF(F17=93,F89,(IF(F17=94,F90,(IF(F17=95,F91,(IF(F17=101,F93,(IF(F17=102,F94,(IF(F17=103,F95,(IF(F17=104,F96,(IF(F17=105,F97,(IF(F17=106,F98,(IF(F17=107,F99,(IF(F17=11121,F101,(IF(F17=11122,F102,(IF(F17=11123,F103,(IF(F17=11124,F104,(IF(F17=11125,F105,(IF(F17=11126,F106,(IF(F17=11127,F107,(IF(F17=11128,F108,(IF(F17=11129,F110,(IF(F17=111210,F111,(IF(F17=111211,F112,(IF(F17=111212,F113,(IF(F17=111213,F114,(IF(F17=111214,F115,(IF(F17=111215,F116,(IF(F17=111216,F117,(IF(F17=131,F119,(IF(F17=132,F120,(IF(F17=133,F121,(IF(F17=134,F122,(IF(F17=135,F123,(IF(F17=136,F124,(IF(F17=137,F125,(IF(F17=14151,F127,(IF(F17=14152,F128,(IF(F17=14153,F129,(IF(F17=14154,F130,(IF(F17=14155,F131,(IF(F17=14156,F133,(IF(F17=14157,F134,(IF(F17=14158,F135,(IF(F17=14159,F136,(IF(F17=141510,F137,(IF(F17=161,F139,(IF(F17=162,F140,(IF(F17=163,F141,0))))))))))))))))))))))))))))))))))))))))))))))))))))))))))))))))))))))))))))))))))))))))))))))))))))))))))))))))))))))))))))))))</f>
        <v>0</v>
      </c>
      <c r="G19" s="18"/>
      <c r="H19" s="5"/>
    </row>
    <row r="20" spans="2:9" s="31" customFormat="1" ht="11.25" x14ac:dyDescent="0.2">
      <c r="B20" s="29"/>
      <c r="C20" s="36"/>
      <c r="D20" s="37"/>
      <c r="E20" s="38"/>
      <c r="F20" s="50">
        <f>IF(F17=164,F142,IF(F17=165,F143,(IF(F17=166,F144,(IF(F17=167,F145,(IF(F17=168,F146,(IF(F17=17191,F148,(IF(F17=17192,F149,(IF(F17=17193,F150,(IF(F17=17194,F151,(IF(F17=17195,F152,(IF(F17=17196,F153,(IF(F17=17197,F154,(IF(F17=17198,F155,(IF(F17=17199,F156,(IF(F17=171910,F157,(IF(F17=181,F159,(IF(F17=182,F160,(IF(F17=183,F161,(IF(F17=184,F162,(IF(F17=171911,F164,(IF(F17=171912,F165,(IF(F17=171913,F166,(IF(F17=171914,F167,(IF(F17=171915,F168,(IF(F17=171916,F168,(IF(F17=171917,F168,(IF(F17=171918,F169,(IF(F17=171919,F170,(IF(F17=171920,F171,0))))))))))))))))))))))))))))))))))))))))))))))))))))))))</f>
        <v>0</v>
      </c>
      <c r="G20" s="39"/>
      <c r="H20" s="35"/>
    </row>
    <row r="21" spans="2:9" s="2" customFormat="1" ht="15.75" x14ac:dyDescent="0.25">
      <c r="B21" s="13"/>
      <c r="C21" s="14" t="s">
        <v>420</v>
      </c>
      <c r="D21" s="14"/>
      <c r="E21" s="20"/>
      <c r="F21" s="47" t="b">
        <f>IF(E19=B175,1,(IF(E19=B176,2)))</f>
        <v>0</v>
      </c>
      <c r="G21" s="19"/>
      <c r="H21" s="6"/>
    </row>
    <row r="22" spans="2:9" s="31" customFormat="1" ht="15" x14ac:dyDescent="0.2">
      <c r="B22" s="29"/>
      <c r="C22" s="32"/>
      <c r="D22" s="32"/>
      <c r="E22" s="46" t="str">
        <f>IF(F21=2,IF(F22=0,"","O custo não inclui deslocações e estadia"),"")</f>
        <v/>
      </c>
      <c r="F22" s="47">
        <f>IF(F21=1,IF(E21=E594,F594,IF(E21=E595,F595,IF(E21=E596,F596,IF(E21=E597,F597,IF(E21=E598,F598,IF(E21=E599,F599,IF(E21=E600,F600,IF(E21=E601,F601,IF(E21=E602,F602,IF(E21=E603,F603,IF(E21=E604,F604,IF(E21=E605,F605,IF(E21=E606,F606,IF(E21=E607,F607,IF(E21=E608,F608,IF(E21=E609,F609,IF(E21=E610,F610,IF(E21=E611,F611,IF(E21=E612,F612,IF(E21=E613,F613,IF(E21=E614,F614,IF(E21=E615,F615,IF(E21=E616,F616,IF(E21=E617,F617,IF(E21=E618,F618,IF(E21=E619,F619,IF(E21=E620,F620,IF(E21=E621,F621,IF(E21=E622,F622,IF(E21=E623,F623,IF(E21=E624,F624,IF(E21=E625,F625,IF(E21=E626,F626,IF(E21=E627,F627,IF(E21=E628,F628,IF(E21=E629,F629,IF(E21=E630,F630,IF(E21=E631,F631,IF(E21=E632,F632,IF(E21=E633,F633,IF(E21=E634,F634,IF(E21=E635,F635,IF(E21=E636,F636,IF(E21=E637,F637,IF(E21=E638,F638,IF(E21=E639,F639,IF(E21=E640,F640,IF(E21=E641,F641,IF(E21=E642,F642,IF(E21=E643,F643,IF(E21=E644,F644,IF(E21=E645,F645,IF(E21=E646,F646,IF(E21=E647,F647,IF(E21=E648,F648,IF(E21=E649,F649,IF(E21=E650,F650,IF(E21=E650,F650,IF(E21=E651,F651,IF(E21=E652,F652,IF(E21=E653,F653,IF(E21=E654,F654,IF(E21=E655,F655,IF(I23=1,1,I22)))))))))))))))))))))))))))))))))))))))))))))))))))))))))))))))),I22)</f>
        <v>0</v>
      </c>
      <c r="G22" s="40"/>
      <c r="H22" s="41"/>
      <c r="I22" s="52">
        <f>IF(E21=B208,E208,IF(E21=B209,E209,IF(E21=B210,E210,IF(E21=B211,E211,IF(E21=B212,E212,IF(E21=B213,E213,IF(E21=B214,E214,IF(E21=B215,E215,IF(E21=B216,E216,IF(E21=B217,E217,IF(E21=B218,E218,IF(E21=B219,E219,IF(E21=B220,E220,IF(E21=B221,E221,IF(E21=B222,E222,IF(E21=B223,E223,0))))))))))))))))</f>
        <v>0</v>
      </c>
    </row>
    <row r="23" spans="2:9" s="2" customFormat="1" ht="15.75" x14ac:dyDescent="0.25">
      <c r="B23" s="13"/>
      <c r="C23" s="14"/>
      <c r="D23" s="21" t="s">
        <v>24</v>
      </c>
      <c r="E23" s="23" t="str">
        <f>IF(F12=0,"FALTA PREENCHER NOME",(IF(F15=0,"CORRIGIR CAMPOS",(IF(F17=0,"CORRIGIR CAMPOS",(IF(F22=0,"CORRIGIR CAMPOS",IF(I23=0,"CORRIGIR CAMPOS",(IF(F20=0,(ROUND((F19*F28),-1)),(IF(F19=0,(ROUND((F20*F28),-1))))))))))))))</f>
        <v>FALTA PREENCHER NOME</v>
      </c>
      <c r="F23" s="47">
        <f>IF(F22=1,IF(E21=E656,F656,IF(E21=E657,F657,IF(E21=E658,F658,IF(E21=E659,F659,IF(E21=E660,F660,IF(E21=E661,F661,IF(E21=E662,F662,IF(E21=E663,F663,IF(E21=E664,F664,IF(E21=E665,F665,IF(E21=E666,F666,IF(E21=E667,F667,IF(E21=E668,F668,IF(E21=E669,F669,IF(E21=E670,F670,IF(E21=E671,F671,IF(E21=E672,F672,IF(E21=E673,F673,IF(E21=E674,F674,IF(E21=E675,F675,IF(E21=E676,F676,IF(E21=E677,F677,IF(E21=E678,F678,IF(E21=E679,F679,IF(E21=E680,F680,IF(E21=E681,F681,IF(E21=E682,F682,IF(E21=E683,F683,IF(E21=E684,F684,IF(E21=E685,F685,IF(E21=E686,F686,IF(E21=E687,F687,IF(E21=E688,F688,IF(E21=E689,F689,IF(E21=E690,F690,IF(E21=E691,F691,IF(E21=E692,F692,IF(E21=E693,F693,IF(E21=E694,F694,IF(E21=E695,F695,IF(E21=E696,F696,IF(E21=E697,F697,IF(E21=E698,F698,IF(E21=E699,F699,IF(E21=E700,F701,IF(E21=E702,F702,IF(E21=E703,F703,IF(E21=E704,F704,IF(E21=E705,F705,IF(E21=E706,F706,IF(E21=E707,F707,IF(E21=E708,F708,IF(E21=E709,F709,IF(E21=E710,F710,IF(E21=E711,F711,IF(E21=E712,F712,IF(E21=E713,F713,IF(E21=E714,F714,IF(E21=E715,F715,IF(E21=E716,F716,IF(E21=E717,F717,IF(E21=E718,F718,IF(E21=E719,F719,IF(E21=E720,F720,1)))))))))))))))))))))))))))))))))))))))))))))))))))))))))))))))),1)</f>
        <v>1</v>
      </c>
      <c r="G23" s="19"/>
      <c r="H23" s="6"/>
      <c r="I23" s="52">
        <f>IF(F21=1,IF(I22=0,1,0),1)</f>
        <v>1</v>
      </c>
    </row>
    <row r="24" spans="2:9" s="31" customFormat="1" ht="12" thickBot="1" x14ac:dyDescent="0.25">
      <c r="B24" s="42"/>
      <c r="C24" s="43"/>
      <c r="D24" s="43"/>
      <c r="E24" s="43"/>
      <c r="F24" s="51">
        <f>IF(F22=1,IF(F23=1,IF(E21=E721,F721,IF(E21=E722,F722,IF(E21=E723,F723,IF(E21=E724,F724,IF(E21=E725,F725,IF(E21=E726,F726,IF(E21=E727,F727,IF(E21=E728,F728,IF(E21=E729,F729,IF(E21=E730,F730,IF(E21=E731,F731,IF(E21=E732,F732,IF(E21=E733,F733,IF(E21=E734,F734,IF(E21=E735,F735,IF(E21=E736,F736,IF(E21=E737,F737,IF(E21=E738,F738,IF(E21=E739,F739,IF(E21=E740,F740,IF(E21=E741,F741,IF(E21=E742,F742,IF(E21=E743,F743,IF(E21=E744,F744,IF(E21=E745,F745,IF(E21=E746,F746,IF(E21=E747,F747,IF(E21=E748,F748,IF(E21=E749,F749,IF(E21=E750,F750,IF(E21=E751,F751,IF(E21=E752,F752,IF(E21=753,F753,IF(E21=E754,F754,IF(E21=E755,F755,IF(E21=E756,F756,IF(E21=E757,F757,IF(E21=E758,F758,IF(E21=E759,F759,IF(E21=E760,F760,IF(E21=E761,F761,IF(E21=E762,F762,IF(E21=E763,F763,IF(E21=E764,F764,IF(E21=E765,F765,IF(E21=E766,F766,IF(E21=E767,F767,IF(E21=E768,F768,IF(E21=E769,F769,IF(E21=E770,F770,IF(E21=E771,F771,IF(E21=E772,F772,IF(E21=E773,F773,IF(E21=E774,F774,IF(E21=E775,F775,IF(E21=E776,F776,IF(E21=E777,F777,IF(E21=E778,F778,IF(E21=E779,F779,IF(E21=E780,F780,IF(E21=E781,F781,IF(E21=E782,F782,IF(E21=E783,F783,1))))))))))))))))))))))))))))))))))))))))))))))))))))))))))))))),1),1)</f>
        <v>1</v>
      </c>
      <c r="G24" s="44"/>
      <c r="H24" s="41"/>
    </row>
    <row r="25" spans="2:9" s="1" customFormat="1" ht="15.75" x14ac:dyDescent="0.25">
      <c r="F25" s="53">
        <f>IF(F22=1,IF(F23=1,IF(F24=1,IF(E21=E784,F784,IF(E21=E785,F785,IF(E21=E786,F786,IF(E21=E787,F787,IF(E21=E788,F788,IF(E21=E789,F789,IF(E21=E790,F790,IF(E21=E791,F791,IF(E21=E792,F792,IF(E21=E793,F793,IF(E21=E794,F794,IF(E21=E795,F795,IF(E21=E796,F796,IF(E21=E797,F797,IF(E21=E798,F798,IF(E21=E799,F799,IF(E21=E800,F800,IF(E21=E801,F801,IF(E21=E802,F802,IF(E21=E803,F803,IF(E21=E804,F804,IF(E21=E805,F805,IF(E21=E806,F806,IF(E21=E807,F807,IF(E21=E808,F808,IF(E21=E809,F809,IF(E21=E810,F810,IF(E21=E811,F811,IF(E21=E812,F812,IF(E21=E813,F813,IF(E21=E814,F814,IF(E21=E815,F815,IF(E21=816,F816,IF(E21=E817,F817,IF(E21=E818,F818,IF(E21=E819,F819,IF(E21=E820,F820,IF(E21=E821,F821,IF(E21=E822,F822,IF(E21=E823,F823,IF(E21=E824,F824,IF(E21=E825,F825,IF(E21=E826,F826,IF(E21=E827,F827,IF(E21=E828,F828,IF(E21=E829,F829,IF(E21=E830,F830,IF(E21=E831,F831,IF(E21=E832,F832,IF(E21=E833,F833,IF(E21=E834,F834,IF(E21=E835,F835,IF(E21=E836,F836,IF(E21=E837,F837,IF(E21=E838,F838,IF(E21=E839,F839,IF(E21=E840,F840,IF(E21=E841,F841,IF(E21=E842,F842,IF(E21=E843,F843,IF(E21=E844,F844,IF(E21=E845,F845,1)))))))))))))))))))))))))))))))))))))))))))))))))))))))))))))),1),1),1)</f>
        <v>1</v>
      </c>
      <c r="G25" s="4"/>
      <c r="H25" s="3"/>
    </row>
    <row r="26" spans="2:9" hidden="1" x14ac:dyDescent="0.2">
      <c r="F26" s="45">
        <f>IF(F22=1,IF(F23=1,IF(F24=1,IF(F25=1,IF(E21=E846,F846,IF(E21=E847,F847,IF(E21=E848,F848,IF(E21=E848,F848,IF(E21=E849,F849,IF(E21=E850,F850,IF(E21=E851,F851,IF(E21=E852,F852,IF(E21=E853,F853,IF(E21=E854,F854,IF(E21=E855,F855,IF(E21=E856,F856,IF(E21=E857,F857,IF(E21=E858,F858,IF(E21=E859,F859,IF(E21=E860,F860,IF(E21=E861,F861,IF(E21=E862,F862,IF(E21=E863,F863,IF(E21=E864,F864,IF(E21=E865,F865,IF(E21=E866,F866,IF(E21=E867,F867,IF(E21=E868,F868,IF(E21=E869,F869,IF(E21=E870,F870,IF(E21=E871,F871,IF(E21=E872,F872,IF(E21=E873,F873,IF(E21=E874,F874,IF(E21=E875,F875,IF(E21=E876,F876,IF(E21=877,F877,IF(E21=E878,F878,IF(E21=E879,F879,IF(E21=E880,F880,IF(E21=E881,F881,IF(E21=E882,F882,IF(E21=E883,F883,IF(E21=E884,F884,IF(E21=E885,F885,IF(E21=E886,F886,IF(E21=E887,F887,IF(E21=E888,F888,IF(E21=E889,F889,IF(E21=E890,F890,IF(E21=E891,F891,IF(E21=E892,F892,IF(E21=E893,F893,IF(E21=E894,F894,IF(E21=E895,F895,IF(E21=E896,F896,IF(E21=E897,F897,IF(E21=E898,F898,IF(E21=E899,F899,1))))))))))))))))))))))))))))))))))))))))))))))))))))))),1),1),1),1)</f>
        <v>1</v>
      </c>
      <c r="G26" s="45"/>
      <c r="H26" s="45"/>
      <c r="I26" s="45"/>
    </row>
    <row r="27" spans="2:9" hidden="1" x14ac:dyDescent="0.2">
      <c r="F27" s="45"/>
      <c r="G27" s="45"/>
      <c r="H27" s="45"/>
      <c r="I27" s="45"/>
    </row>
    <row r="28" spans="2:9" ht="15.75" hidden="1" x14ac:dyDescent="0.25">
      <c r="B28" s="24" t="s">
        <v>27</v>
      </c>
      <c r="C28" s="25"/>
      <c r="D28" s="25"/>
      <c r="E28" s="26" t="s">
        <v>80</v>
      </c>
      <c r="F28" s="28">
        <f>'COEFICIENTE A ALTERAR'!F2</f>
        <v>168.239</v>
      </c>
      <c r="G28" s="27"/>
    </row>
    <row r="29" spans="2:9" hidden="1" x14ac:dyDescent="0.2"/>
    <row r="30" spans="2:9" hidden="1" x14ac:dyDescent="0.2"/>
    <row r="31" spans="2:9" ht="15" hidden="1" x14ac:dyDescent="0.2">
      <c r="B31" s="2" t="s">
        <v>3</v>
      </c>
    </row>
    <row r="32" spans="2:9" hidden="1" x14ac:dyDescent="0.2"/>
    <row r="33" spans="2:2" s="2" customFormat="1" ht="15" hidden="1" x14ac:dyDescent="0.2">
      <c r="B33" s="2" t="s">
        <v>7</v>
      </c>
    </row>
    <row r="34" spans="2:2" s="2" customFormat="1" ht="15" hidden="1" x14ac:dyDescent="0.2">
      <c r="B34" s="2" t="s">
        <v>8</v>
      </c>
    </row>
    <row r="35" spans="2:2" hidden="1" x14ac:dyDescent="0.2"/>
    <row r="36" spans="2:2" hidden="1" x14ac:dyDescent="0.2"/>
    <row r="37" spans="2:2" ht="15" hidden="1" x14ac:dyDescent="0.2">
      <c r="B37" s="2" t="s">
        <v>4</v>
      </c>
    </row>
    <row r="38" spans="2:2" hidden="1" x14ac:dyDescent="0.2"/>
    <row r="39" spans="2:2" s="2" customFormat="1" ht="15" hidden="1" x14ac:dyDescent="0.2">
      <c r="B39" s="2" t="s">
        <v>9</v>
      </c>
    </row>
    <row r="40" spans="2:2" s="2" customFormat="1" ht="15" hidden="1" x14ac:dyDescent="0.2">
      <c r="B40" s="2" t="s">
        <v>10</v>
      </c>
    </row>
    <row r="41" spans="2:2" ht="15" hidden="1" x14ac:dyDescent="0.2">
      <c r="B41" s="2" t="s">
        <v>11</v>
      </c>
    </row>
    <row r="42" spans="2:2" ht="15" hidden="1" x14ac:dyDescent="0.2">
      <c r="B42" s="2" t="s">
        <v>77</v>
      </c>
    </row>
    <row r="43" spans="2:2" ht="15" hidden="1" x14ac:dyDescent="0.2">
      <c r="B43" s="2" t="s">
        <v>12</v>
      </c>
    </row>
    <row r="44" spans="2:2" ht="15" hidden="1" x14ac:dyDescent="0.2">
      <c r="B44" s="2" t="s">
        <v>13</v>
      </c>
    </row>
    <row r="45" spans="2:2" ht="15" hidden="1" x14ac:dyDescent="0.2">
      <c r="B45" s="2" t="s">
        <v>14</v>
      </c>
    </row>
    <row r="46" spans="2:2" ht="15" hidden="1" x14ac:dyDescent="0.2">
      <c r="B46" s="2" t="s">
        <v>15</v>
      </c>
    </row>
    <row r="47" spans="2:2" ht="15" hidden="1" x14ac:dyDescent="0.2">
      <c r="B47" s="2" t="s">
        <v>16</v>
      </c>
    </row>
    <row r="48" spans="2:2" ht="15" hidden="1" x14ac:dyDescent="0.2">
      <c r="B48" s="2" t="s">
        <v>17</v>
      </c>
    </row>
    <row r="49" spans="2:6" ht="15" hidden="1" x14ac:dyDescent="0.2">
      <c r="B49" s="2" t="s">
        <v>18</v>
      </c>
    </row>
    <row r="50" spans="2:6" hidden="1" x14ac:dyDescent="0.2"/>
    <row r="51" spans="2:6" ht="15" hidden="1" x14ac:dyDescent="0.2">
      <c r="B51" s="2" t="s">
        <v>19</v>
      </c>
    </row>
    <row r="52" spans="2:6" ht="15" hidden="1" x14ac:dyDescent="0.2">
      <c r="B52" s="2" t="s">
        <v>20</v>
      </c>
    </row>
    <row r="53" spans="2:6" ht="15" hidden="1" x14ac:dyDescent="0.2">
      <c r="B53" s="2" t="s">
        <v>21</v>
      </c>
    </row>
    <row r="54" spans="2:6" ht="15" hidden="1" x14ac:dyDescent="0.2">
      <c r="B54" s="2" t="s">
        <v>22</v>
      </c>
    </row>
    <row r="55" spans="2:6" ht="15" hidden="1" x14ac:dyDescent="0.2">
      <c r="B55" s="2" t="s">
        <v>23</v>
      </c>
    </row>
    <row r="56" spans="2:6" ht="15" hidden="1" x14ac:dyDescent="0.2">
      <c r="B56" s="2" t="s">
        <v>18</v>
      </c>
    </row>
    <row r="57" spans="2:6" hidden="1" x14ac:dyDescent="0.2"/>
    <row r="58" spans="2:6" hidden="1" x14ac:dyDescent="0.2"/>
    <row r="59" spans="2:6" ht="15" hidden="1" x14ac:dyDescent="0.2">
      <c r="B59" s="2" t="s">
        <v>5</v>
      </c>
    </row>
    <row r="60" spans="2:6" ht="15" hidden="1" x14ac:dyDescent="0.2">
      <c r="B60" s="2"/>
    </row>
    <row r="61" spans="2:6" s="2" customFormat="1" ht="15" hidden="1" x14ac:dyDescent="0.2">
      <c r="B61" s="2" t="s">
        <v>75</v>
      </c>
    </row>
    <row r="62" spans="2:6" s="2" customFormat="1" ht="15" hidden="1" x14ac:dyDescent="0.2"/>
    <row r="63" spans="2:6" s="2" customFormat="1" ht="15" hidden="1" x14ac:dyDescent="0.2">
      <c r="B63" s="2" t="s">
        <v>9</v>
      </c>
      <c r="F63" s="22"/>
    </row>
    <row r="64" spans="2:6" s="2" customFormat="1" ht="15" hidden="1" x14ac:dyDescent="0.2">
      <c r="C64" s="2" t="s">
        <v>25</v>
      </c>
      <c r="F64" s="22">
        <v>1</v>
      </c>
    </row>
    <row r="65" spans="2:6" s="2" customFormat="1" ht="15" hidden="1" x14ac:dyDescent="0.2">
      <c r="C65" s="2" t="s">
        <v>26</v>
      </c>
      <c r="F65" s="22">
        <v>1.2</v>
      </c>
    </row>
    <row r="66" spans="2:6" s="2" customFormat="1" ht="15" hidden="1" x14ac:dyDescent="0.2">
      <c r="B66" s="2" t="s">
        <v>10</v>
      </c>
      <c r="F66" s="22"/>
    </row>
    <row r="67" spans="2:6" s="2" customFormat="1" ht="15" hidden="1" x14ac:dyDescent="0.2">
      <c r="C67" s="2" t="s">
        <v>29</v>
      </c>
      <c r="F67" s="22">
        <v>1.35</v>
      </c>
    </row>
    <row r="68" spans="2:6" s="2" customFormat="1" ht="15" hidden="1" x14ac:dyDescent="0.2">
      <c r="C68" s="2" t="s">
        <v>30</v>
      </c>
      <c r="F68" s="22">
        <v>1.55</v>
      </c>
    </row>
    <row r="69" spans="2:6" ht="15" hidden="1" x14ac:dyDescent="0.2">
      <c r="B69" s="2" t="s">
        <v>11</v>
      </c>
      <c r="F69" s="54"/>
    </row>
    <row r="70" spans="2:6" s="2" customFormat="1" ht="15" hidden="1" x14ac:dyDescent="0.2">
      <c r="C70" s="2" t="s">
        <v>29</v>
      </c>
      <c r="F70" s="22">
        <v>1.6</v>
      </c>
    </row>
    <row r="71" spans="2:6" s="2" customFormat="1" ht="15" hidden="1" x14ac:dyDescent="0.2">
      <c r="C71" s="2" t="s">
        <v>30</v>
      </c>
      <c r="F71" s="22">
        <v>1.8</v>
      </c>
    </row>
    <row r="72" spans="2:6" ht="15" hidden="1" x14ac:dyDescent="0.2">
      <c r="B72" s="2" t="s">
        <v>76</v>
      </c>
      <c r="F72" s="54"/>
    </row>
    <row r="73" spans="2:6" s="2" customFormat="1" ht="15" hidden="1" x14ac:dyDescent="0.2">
      <c r="C73" s="2" t="s">
        <v>40</v>
      </c>
      <c r="F73" s="22">
        <v>1</v>
      </c>
    </row>
    <row r="74" spans="2:6" s="2" customFormat="1" ht="15" hidden="1" x14ac:dyDescent="0.2">
      <c r="C74" s="2" t="s">
        <v>41</v>
      </c>
      <c r="F74" s="22">
        <v>1.05</v>
      </c>
    </row>
    <row r="75" spans="2:6" s="2" customFormat="1" ht="15" hidden="1" x14ac:dyDescent="0.2">
      <c r="C75" s="2" t="s">
        <v>42</v>
      </c>
      <c r="F75" s="22">
        <v>1.1000000000000001</v>
      </c>
    </row>
    <row r="76" spans="2:6" ht="15" hidden="1" x14ac:dyDescent="0.2">
      <c r="B76" s="2" t="s">
        <v>12</v>
      </c>
      <c r="F76" s="54"/>
    </row>
    <row r="77" spans="2:6" s="2" customFormat="1" ht="15" hidden="1" x14ac:dyDescent="0.2">
      <c r="C77" s="2" t="s">
        <v>31</v>
      </c>
      <c r="F77" s="22">
        <v>1.5</v>
      </c>
    </row>
    <row r="78" spans="2:6" s="2" customFormat="1" ht="15" hidden="1" x14ac:dyDescent="0.2">
      <c r="C78" s="2" t="s">
        <v>32</v>
      </c>
      <c r="F78" s="22">
        <v>1.8</v>
      </c>
    </row>
    <row r="79" spans="2:6" s="2" customFormat="1" ht="15" hidden="1" x14ac:dyDescent="0.2">
      <c r="C79" s="2" t="s">
        <v>33</v>
      </c>
      <c r="F79" s="22">
        <v>2.0499999999999998</v>
      </c>
    </row>
    <row r="80" spans="2:6" s="2" customFormat="1" ht="15" hidden="1" x14ac:dyDescent="0.2">
      <c r="C80" s="2" t="s">
        <v>34</v>
      </c>
      <c r="F80" s="22">
        <v>2.25</v>
      </c>
    </row>
    <row r="81" spans="2:6" ht="15" hidden="1" x14ac:dyDescent="0.2">
      <c r="B81" s="2" t="s">
        <v>13</v>
      </c>
      <c r="F81" s="54"/>
    </row>
    <row r="82" spans="2:6" s="2" customFormat="1" ht="15" hidden="1" x14ac:dyDescent="0.2">
      <c r="C82" s="2" t="s">
        <v>31</v>
      </c>
      <c r="F82" s="22">
        <v>1.35</v>
      </c>
    </row>
    <row r="83" spans="2:6" s="2" customFormat="1" ht="15" hidden="1" x14ac:dyDescent="0.2">
      <c r="C83" s="2" t="s">
        <v>32</v>
      </c>
      <c r="F83" s="22">
        <v>1.8</v>
      </c>
    </row>
    <row r="84" spans="2:6" s="2" customFormat="1" ht="15" hidden="1" x14ac:dyDescent="0.2">
      <c r="C84" s="2" t="s">
        <v>33</v>
      </c>
      <c r="F84" s="22">
        <v>2.25</v>
      </c>
    </row>
    <row r="85" spans="2:6" s="2" customFormat="1" ht="15" hidden="1" x14ac:dyDescent="0.2">
      <c r="C85" s="2" t="s">
        <v>34</v>
      </c>
      <c r="F85" s="22">
        <v>2.65</v>
      </c>
    </row>
    <row r="86" spans="2:6" ht="15" hidden="1" x14ac:dyDescent="0.2">
      <c r="B86" s="2" t="s">
        <v>14</v>
      </c>
      <c r="F86" s="54"/>
    </row>
    <row r="87" spans="2:6" s="2" customFormat="1" ht="15" hidden="1" x14ac:dyDescent="0.2">
      <c r="C87" s="2" t="s">
        <v>35</v>
      </c>
      <c r="F87" s="22">
        <v>1.7</v>
      </c>
    </row>
    <row r="88" spans="2:6" s="2" customFormat="1" ht="15" hidden="1" x14ac:dyDescent="0.2">
      <c r="C88" s="2" t="s">
        <v>36</v>
      </c>
      <c r="F88" s="22">
        <v>2.2999999999999998</v>
      </c>
    </row>
    <row r="89" spans="2:6" s="2" customFormat="1" ht="15" hidden="1" x14ac:dyDescent="0.2">
      <c r="C89" s="2" t="s">
        <v>37</v>
      </c>
      <c r="F89" s="22">
        <v>2.85</v>
      </c>
    </row>
    <row r="90" spans="2:6" s="2" customFormat="1" ht="15" hidden="1" x14ac:dyDescent="0.2">
      <c r="C90" s="2" t="s">
        <v>38</v>
      </c>
      <c r="F90" s="22">
        <v>3.35</v>
      </c>
    </row>
    <row r="91" spans="2:6" s="2" customFormat="1" ht="15" hidden="1" x14ac:dyDescent="0.2">
      <c r="C91" s="2" t="s">
        <v>39</v>
      </c>
      <c r="F91" s="22">
        <v>3.8</v>
      </c>
    </row>
    <row r="92" spans="2:6" ht="15" hidden="1" x14ac:dyDescent="0.2">
      <c r="B92" s="2" t="s">
        <v>15</v>
      </c>
      <c r="F92" s="54"/>
    </row>
    <row r="93" spans="2:6" s="2" customFormat="1" ht="15" hidden="1" x14ac:dyDescent="0.2">
      <c r="C93" s="2" t="s">
        <v>43</v>
      </c>
      <c r="F93" s="22">
        <v>1.55</v>
      </c>
    </row>
    <row r="94" spans="2:6" s="2" customFormat="1" ht="15" hidden="1" x14ac:dyDescent="0.2">
      <c r="C94" s="2" t="s">
        <v>44</v>
      </c>
      <c r="F94" s="22">
        <v>1.85</v>
      </c>
    </row>
    <row r="95" spans="2:6" s="2" customFormat="1" ht="15" hidden="1" x14ac:dyDescent="0.2">
      <c r="C95" s="2" t="s">
        <v>45</v>
      </c>
      <c r="F95" s="22">
        <v>2.15</v>
      </c>
    </row>
    <row r="96" spans="2:6" s="2" customFormat="1" ht="15" hidden="1" x14ac:dyDescent="0.2">
      <c r="C96" s="2" t="s">
        <v>46</v>
      </c>
      <c r="F96" s="22">
        <v>2.4</v>
      </c>
    </row>
    <row r="97" spans="2:6" s="2" customFormat="1" ht="15" hidden="1" x14ac:dyDescent="0.2">
      <c r="C97" s="2" t="s">
        <v>47</v>
      </c>
      <c r="F97" s="22">
        <v>2.65</v>
      </c>
    </row>
    <row r="98" spans="2:6" s="2" customFormat="1" ht="15" hidden="1" x14ac:dyDescent="0.2">
      <c r="C98" s="2" t="s">
        <v>48</v>
      </c>
      <c r="F98" s="22">
        <v>2.85</v>
      </c>
    </row>
    <row r="99" spans="2:6" s="2" customFormat="1" ht="15" hidden="1" x14ac:dyDescent="0.2">
      <c r="C99" s="2" t="s">
        <v>49</v>
      </c>
      <c r="F99" s="22">
        <v>3.05</v>
      </c>
    </row>
    <row r="100" spans="2:6" ht="15" hidden="1" x14ac:dyDescent="0.2">
      <c r="B100" s="2" t="s">
        <v>16</v>
      </c>
      <c r="F100" s="54"/>
    </row>
    <row r="101" spans="2:6" s="2" customFormat="1" ht="15" hidden="1" x14ac:dyDescent="0.2">
      <c r="C101" s="2" t="s">
        <v>431</v>
      </c>
      <c r="F101" s="22">
        <v>1.85</v>
      </c>
    </row>
    <row r="102" spans="2:6" s="2" customFormat="1" ht="15" hidden="1" x14ac:dyDescent="0.2">
      <c r="C102" s="2" t="s">
        <v>432</v>
      </c>
      <c r="F102" s="22">
        <v>2.8</v>
      </c>
    </row>
    <row r="103" spans="2:6" s="2" customFormat="1" ht="15" hidden="1" x14ac:dyDescent="0.2">
      <c r="C103" s="2" t="s">
        <v>433</v>
      </c>
      <c r="F103" s="22">
        <v>3.7</v>
      </c>
    </row>
    <row r="104" spans="2:6" s="2" customFormat="1" ht="15" hidden="1" x14ac:dyDescent="0.2">
      <c r="C104" s="2" t="s">
        <v>434</v>
      </c>
      <c r="F104" s="22">
        <v>4.55</v>
      </c>
    </row>
    <row r="105" spans="2:6" s="2" customFormat="1" ht="15" hidden="1" x14ac:dyDescent="0.2">
      <c r="C105" s="2" t="s">
        <v>435</v>
      </c>
      <c r="F105" s="22">
        <v>5.35</v>
      </c>
    </row>
    <row r="106" spans="2:6" s="2" customFormat="1" ht="15" hidden="1" x14ac:dyDescent="0.2">
      <c r="C106" s="2" t="s">
        <v>436</v>
      </c>
      <c r="F106" s="22">
        <v>6.1</v>
      </c>
    </row>
    <row r="107" spans="2:6" s="2" customFormat="1" ht="15" hidden="1" x14ac:dyDescent="0.2">
      <c r="C107" s="2" t="s">
        <v>437</v>
      </c>
      <c r="F107" s="22">
        <v>6.8</v>
      </c>
    </row>
    <row r="108" spans="2:6" s="2" customFormat="1" ht="15" hidden="1" x14ac:dyDescent="0.2">
      <c r="C108" s="2" t="s">
        <v>438</v>
      </c>
      <c r="F108" s="22">
        <v>7.45</v>
      </c>
    </row>
    <row r="109" spans="2:6" ht="15" hidden="1" x14ac:dyDescent="0.2">
      <c r="B109" s="2" t="s">
        <v>17</v>
      </c>
      <c r="F109" s="54"/>
    </row>
    <row r="110" spans="2:6" s="2" customFormat="1" ht="15" hidden="1" x14ac:dyDescent="0.2">
      <c r="C110" s="2" t="s">
        <v>431</v>
      </c>
      <c r="F110" s="22">
        <v>1.9</v>
      </c>
    </row>
    <row r="111" spans="2:6" s="2" customFormat="1" ht="15" hidden="1" x14ac:dyDescent="0.2">
      <c r="C111" s="2" t="s">
        <v>432</v>
      </c>
      <c r="F111" s="22">
        <v>3.4</v>
      </c>
    </row>
    <row r="112" spans="2:6" s="2" customFormat="1" ht="15" hidden="1" x14ac:dyDescent="0.2">
      <c r="C112" s="2" t="s">
        <v>433</v>
      </c>
      <c r="F112" s="22">
        <v>4.8499999999999996</v>
      </c>
    </row>
    <row r="113" spans="2:6" s="2" customFormat="1" ht="15" hidden="1" x14ac:dyDescent="0.2">
      <c r="C113" s="2" t="s">
        <v>434</v>
      </c>
      <c r="F113" s="22">
        <v>6.25</v>
      </c>
    </row>
    <row r="114" spans="2:6" s="2" customFormat="1" ht="15" hidden="1" x14ac:dyDescent="0.2">
      <c r="C114" s="2" t="s">
        <v>435</v>
      </c>
      <c r="F114" s="22">
        <v>7.6</v>
      </c>
    </row>
    <row r="115" spans="2:6" s="2" customFormat="1" ht="15" hidden="1" x14ac:dyDescent="0.2">
      <c r="C115" s="2" t="s">
        <v>436</v>
      </c>
      <c r="F115" s="22">
        <v>8.9</v>
      </c>
    </row>
    <row r="116" spans="2:6" s="2" customFormat="1" ht="15" hidden="1" x14ac:dyDescent="0.2">
      <c r="C116" s="2" t="s">
        <v>437</v>
      </c>
      <c r="F116" s="22">
        <v>10.15</v>
      </c>
    </row>
    <row r="117" spans="2:6" s="2" customFormat="1" ht="15" hidden="1" x14ac:dyDescent="0.2">
      <c r="C117" s="2" t="s">
        <v>438</v>
      </c>
      <c r="F117" s="22">
        <v>11.35</v>
      </c>
    </row>
    <row r="118" spans="2:6" ht="15" hidden="1" x14ac:dyDescent="0.2">
      <c r="B118" s="2" t="s">
        <v>18</v>
      </c>
      <c r="F118" s="54"/>
    </row>
    <row r="119" spans="2:6" s="2" customFormat="1" ht="15" hidden="1" x14ac:dyDescent="0.2">
      <c r="C119" s="2" t="s">
        <v>50</v>
      </c>
      <c r="F119" s="22">
        <v>1</v>
      </c>
    </row>
    <row r="120" spans="2:6" s="2" customFormat="1" ht="15" hidden="1" x14ac:dyDescent="0.2">
      <c r="C120" s="2" t="s">
        <v>51</v>
      </c>
      <c r="F120" s="22">
        <v>2</v>
      </c>
    </row>
    <row r="121" spans="2:6" s="2" customFormat="1" ht="15" hidden="1" x14ac:dyDescent="0.2">
      <c r="C121" s="2" t="s">
        <v>33</v>
      </c>
      <c r="F121" s="22">
        <v>2.95</v>
      </c>
    </row>
    <row r="122" spans="2:6" s="2" customFormat="1" ht="15" hidden="1" x14ac:dyDescent="0.2">
      <c r="C122" s="2" t="s">
        <v>52</v>
      </c>
      <c r="F122" s="22">
        <v>3.85</v>
      </c>
    </row>
    <row r="123" spans="2:6" s="2" customFormat="1" ht="15" hidden="1" x14ac:dyDescent="0.2">
      <c r="C123" s="2" t="s">
        <v>38</v>
      </c>
      <c r="F123" s="22">
        <v>4.7</v>
      </c>
    </row>
    <row r="124" spans="2:6" s="2" customFormat="1" ht="15" hidden="1" x14ac:dyDescent="0.2">
      <c r="C124" s="2" t="s">
        <v>53</v>
      </c>
      <c r="F124" s="22">
        <v>5.5</v>
      </c>
    </row>
    <row r="125" spans="2:6" s="2" customFormat="1" ht="15" hidden="1" x14ac:dyDescent="0.2">
      <c r="C125" s="2" t="s">
        <v>54</v>
      </c>
      <c r="F125" s="22">
        <v>6.25</v>
      </c>
    </row>
    <row r="126" spans="2:6" ht="15" hidden="1" x14ac:dyDescent="0.2">
      <c r="B126" s="2" t="s">
        <v>19</v>
      </c>
      <c r="F126" s="54"/>
    </row>
    <row r="127" spans="2:6" s="2" customFormat="1" ht="15" hidden="1" x14ac:dyDescent="0.2">
      <c r="C127" s="2" t="s">
        <v>55</v>
      </c>
      <c r="F127" s="22">
        <v>1.4</v>
      </c>
    </row>
    <row r="128" spans="2:6" s="2" customFormat="1" ht="15" hidden="1" x14ac:dyDescent="0.2">
      <c r="C128" s="2" t="s">
        <v>33</v>
      </c>
      <c r="F128" s="22">
        <v>2</v>
      </c>
    </row>
    <row r="129" spans="2:6" s="2" customFormat="1" ht="15" hidden="1" x14ac:dyDescent="0.2">
      <c r="C129" s="2" t="s">
        <v>56</v>
      </c>
      <c r="F129" s="22">
        <v>2.5499999999999998</v>
      </c>
    </row>
    <row r="130" spans="2:6" s="2" customFormat="1" ht="15" hidden="1" x14ac:dyDescent="0.2">
      <c r="C130" s="2" t="s">
        <v>57</v>
      </c>
      <c r="F130" s="22">
        <v>3.05</v>
      </c>
    </row>
    <row r="131" spans="2:6" s="2" customFormat="1" ht="15" hidden="1" x14ac:dyDescent="0.2">
      <c r="C131" s="2" t="s">
        <v>58</v>
      </c>
      <c r="F131" s="22">
        <v>3.5</v>
      </c>
    </row>
    <row r="132" spans="2:6" ht="15" hidden="1" x14ac:dyDescent="0.2">
      <c r="B132" s="2" t="s">
        <v>20</v>
      </c>
      <c r="F132" s="54"/>
    </row>
    <row r="133" spans="2:6" s="2" customFormat="1" ht="15" hidden="1" x14ac:dyDescent="0.2">
      <c r="C133" s="2" t="s">
        <v>55</v>
      </c>
      <c r="F133" s="22">
        <v>1.05</v>
      </c>
    </row>
    <row r="134" spans="2:6" s="2" customFormat="1" ht="15" hidden="1" x14ac:dyDescent="0.2">
      <c r="C134" s="2" t="s">
        <v>33</v>
      </c>
      <c r="F134" s="22">
        <v>1.2</v>
      </c>
    </row>
    <row r="135" spans="2:6" s="2" customFormat="1" ht="15" hidden="1" x14ac:dyDescent="0.2">
      <c r="C135" s="2" t="s">
        <v>56</v>
      </c>
      <c r="F135" s="22">
        <v>1.35</v>
      </c>
    </row>
    <row r="136" spans="2:6" s="2" customFormat="1" ht="15" hidden="1" x14ac:dyDescent="0.2">
      <c r="C136" s="2" t="s">
        <v>57</v>
      </c>
      <c r="F136" s="22">
        <v>1.5</v>
      </c>
    </row>
    <row r="137" spans="2:6" s="2" customFormat="1" ht="15" hidden="1" x14ac:dyDescent="0.2">
      <c r="C137" s="2" t="s">
        <v>58</v>
      </c>
      <c r="F137" s="22">
        <v>1.65</v>
      </c>
    </row>
    <row r="138" spans="2:6" ht="15" hidden="1" x14ac:dyDescent="0.2">
      <c r="B138" s="2" t="s">
        <v>21</v>
      </c>
      <c r="F138" s="54"/>
    </row>
    <row r="139" spans="2:6" s="2" customFormat="1" ht="15" hidden="1" x14ac:dyDescent="0.2">
      <c r="C139" s="2" t="s">
        <v>35</v>
      </c>
      <c r="F139" s="22">
        <v>1.3</v>
      </c>
    </row>
    <row r="140" spans="2:6" s="2" customFormat="1" ht="15" hidden="1" x14ac:dyDescent="0.2">
      <c r="C140" s="2" t="s">
        <v>36</v>
      </c>
      <c r="F140" s="22">
        <v>1.75</v>
      </c>
    </row>
    <row r="141" spans="2:6" s="2" customFormat="1" ht="15" hidden="1" x14ac:dyDescent="0.2">
      <c r="C141" s="2" t="s">
        <v>59</v>
      </c>
      <c r="F141" s="22">
        <v>2.2000000000000002</v>
      </c>
    </row>
    <row r="142" spans="2:6" s="2" customFormat="1" ht="15" hidden="1" x14ac:dyDescent="0.2">
      <c r="C142" s="2" t="s">
        <v>60</v>
      </c>
      <c r="F142" s="22">
        <v>2.7</v>
      </c>
    </row>
    <row r="143" spans="2:6" s="2" customFormat="1" ht="15" hidden="1" x14ac:dyDescent="0.2">
      <c r="C143" s="2" t="s">
        <v>61</v>
      </c>
      <c r="F143" s="22">
        <v>3.2</v>
      </c>
    </row>
    <row r="144" spans="2:6" s="2" customFormat="1" ht="15" hidden="1" x14ac:dyDescent="0.2">
      <c r="C144" s="2" t="s">
        <v>62</v>
      </c>
      <c r="F144" s="22">
        <v>3.6</v>
      </c>
    </row>
    <row r="145" spans="2:6" s="2" customFormat="1" ht="15" hidden="1" x14ac:dyDescent="0.2">
      <c r="C145" s="2" t="s">
        <v>63</v>
      </c>
      <c r="F145" s="22">
        <v>4</v>
      </c>
    </row>
    <row r="146" spans="2:6" s="2" customFormat="1" ht="15" hidden="1" x14ac:dyDescent="0.2">
      <c r="C146" s="2" t="s">
        <v>54</v>
      </c>
      <c r="F146" s="22">
        <v>4.4000000000000004</v>
      </c>
    </row>
    <row r="147" spans="2:6" ht="15" hidden="1" x14ac:dyDescent="0.2">
      <c r="B147" s="2" t="s">
        <v>22</v>
      </c>
      <c r="F147" s="54"/>
    </row>
    <row r="148" spans="2:6" s="2" customFormat="1" ht="15" hidden="1" x14ac:dyDescent="0.2">
      <c r="C148" s="2" t="s">
        <v>35</v>
      </c>
      <c r="F148" s="22">
        <v>1.7</v>
      </c>
    </row>
    <row r="149" spans="2:6" s="2" customFormat="1" ht="15" hidden="1" x14ac:dyDescent="0.2">
      <c r="C149" s="2" t="s">
        <v>36</v>
      </c>
      <c r="F149" s="22">
        <v>2.1</v>
      </c>
    </row>
    <row r="150" spans="2:6" s="2" customFormat="1" ht="15" hidden="1" x14ac:dyDescent="0.2">
      <c r="C150" s="2" t="s">
        <v>37</v>
      </c>
      <c r="F150" s="22">
        <v>2.4500000000000002</v>
      </c>
    </row>
    <row r="151" spans="2:6" s="2" customFormat="1" ht="15" hidden="1" x14ac:dyDescent="0.2">
      <c r="C151" s="2" t="s">
        <v>64</v>
      </c>
      <c r="F151" s="22">
        <v>2.75</v>
      </c>
    </row>
    <row r="152" spans="2:6" s="2" customFormat="1" ht="15" hidden="1" x14ac:dyDescent="0.2">
      <c r="C152" s="2" t="s">
        <v>65</v>
      </c>
      <c r="F152" s="22">
        <v>3.1</v>
      </c>
    </row>
    <row r="153" spans="2:6" s="2" customFormat="1" ht="15" hidden="1" x14ac:dyDescent="0.2">
      <c r="C153" s="2" t="s">
        <v>66</v>
      </c>
      <c r="F153" s="22">
        <v>3.45</v>
      </c>
    </row>
    <row r="154" spans="2:6" s="2" customFormat="1" ht="15" hidden="1" x14ac:dyDescent="0.2">
      <c r="C154" s="2" t="s">
        <v>67</v>
      </c>
      <c r="F154" s="22">
        <v>3.8</v>
      </c>
    </row>
    <row r="155" spans="2:6" s="2" customFormat="1" ht="15" hidden="1" x14ac:dyDescent="0.2">
      <c r="C155" s="2" t="s">
        <v>68</v>
      </c>
      <c r="F155" s="22">
        <v>4.1500000000000004</v>
      </c>
    </row>
    <row r="156" spans="2:6" s="2" customFormat="1" ht="15" hidden="1" x14ac:dyDescent="0.2">
      <c r="C156" s="2" t="s">
        <v>69</v>
      </c>
      <c r="F156" s="22">
        <v>4.5</v>
      </c>
    </row>
    <row r="157" spans="2:6" s="2" customFormat="1" ht="15" hidden="1" x14ac:dyDescent="0.2">
      <c r="C157" s="2" t="s">
        <v>70</v>
      </c>
      <c r="F157" s="22">
        <v>4.8499999999999996</v>
      </c>
    </row>
    <row r="158" spans="2:6" ht="15" hidden="1" x14ac:dyDescent="0.2">
      <c r="B158" s="2" t="s">
        <v>23</v>
      </c>
      <c r="F158" s="54"/>
    </row>
    <row r="159" spans="2:6" s="2" customFormat="1" ht="15" hidden="1" x14ac:dyDescent="0.2">
      <c r="C159" s="2" t="s">
        <v>71</v>
      </c>
      <c r="F159" s="22">
        <v>1.95</v>
      </c>
    </row>
    <row r="160" spans="2:6" s="2" customFormat="1" ht="15" hidden="1" x14ac:dyDescent="0.2">
      <c r="C160" s="2" t="s">
        <v>72</v>
      </c>
      <c r="F160" s="22">
        <v>2.7</v>
      </c>
    </row>
    <row r="161" spans="2:6" s="2" customFormat="1" ht="15" hidden="1" x14ac:dyDescent="0.2">
      <c r="C161" s="2" t="s">
        <v>78</v>
      </c>
      <c r="F161" s="22">
        <v>3.4</v>
      </c>
    </row>
    <row r="162" spans="2:6" s="2" customFormat="1" ht="15" hidden="1" x14ac:dyDescent="0.2">
      <c r="C162" s="2" t="s">
        <v>79</v>
      </c>
      <c r="F162" s="22">
        <v>4.05</v>
      </c>
    </row>
    <row r="163" spans="2:6" ht="15" hidden="1" x14ac:dyDescent="0.2">
      <c r="B163" s="2" t="s">
        <v>18</v>
      </c>
      <c r="F163" s="54"/>
    </row>
    <row r="164" spans="2:6" s="2" customFormat="1" ht="15" hidden="1" x14ac:dyDescent="0.2">
      <c r="C164" s="2" t="s">
        <v>35</v>
      </c>
      <c r="F164" s="22">
        <v>1.7</v>
      </c>
    </row>
    <row r="165" spans="2:6" s="2" customFormat="1" ht="15" hidden="1" x14ac:dyDescent="0.2">
      <c r="C165" s="2" t="s">
        <v>36</v>
      </c>
      <c r="F165" s="22">
        <v>2.2000000000000002</v>
      </c>
    </row>
    <row r="166" spans="2:6" s="2" customFormat="1" ht="15" hidden="1" x14ac:dyDescent="0.2">
      <c r="C166" s="2" t="s">
        <v>37</v>
      </c>
      <c r="F166" s="22">
        <v>2.65</v>
      </c>
    </row>
    <row r="167" spans="2:6" s="2" customFormat="1" ht="15" hidden="1" x14ac:dyDescent="0.2">
      <c r="C167" s="2" t="s">
        <v>64</v>
      </c>
      <c r="F167" s="22">
        <v>3.05</v>
      </c>
    </row>
    <row r="168" spans="2:6" s="2" customFormat="1" ht="15" hidden="1" x14ac:dyDescent="0.2">
      <c r="C168" s="2" t="s">
        <v>73</v>
      </c>
      <c r="F168" s="22">
        <v>3.4</v>
      </c>
    </row>
    <row r="169" spans="2:6" s="2" customFormat="1" ht="15" hidden="1" x14ac:dyDescent="0.2">
      <c r="C169" s="2" t="s">
        <v>68</v>
      </c>
      <c r="F169" s="22">
        <v>3.7</v>
      </c>
    </row>
    <row r="170" spans="2:6" s="2" customFormat="1" ht="15" hidden="1" x14ac:dyDescent="0.2">
      <c r="C170" s="2" t="s">
        <v>69</v>
      </c>
      <c r="F170" s="22">
        <v>3.95</v>
      </c>
    </row>
    <row r="171" spans="2:6" s="2" customFormat="1" ht="15" hidden="1" x14ac:dyDescent="0.2">
      <c r="C171" s="2" t="s">
        <v>70</v>
      </c>
      <c r="F171" s="22">
        <v>4.1500000000000004</v>
      </c>
    </row>
    <row r="172" spans="2:6" hidden="1" x14ac:dyDescent="0.2">
      <c r="F172" s="54"/>
    </row>
    <row r="173" spans="2:6" ht="15" hidden="1" x14ac:dyDescent="0.2">
      <c r="B173" s="2" t="s">
        <v>74</v>
      </c>
      <c r="F173" s="22">
        <v>1</v>
      </c>
    </row>
    <row r="174" spans="2:6" s="2" customFormat="1" ht="15" hidden="1" x14ac:dyDescent="0.2"/>
    <row r="175" spans="2:6" s="2" customFormat="1" ht="15" hidden="1" x14ac:dyDescent="0.2">
      <c r="B175" s="2" t="s">
        <v>81</v>
      </c>
    </row>
    <row r="176" spans="2:6" s="2" customFormat="1" ht="15" hidden="1" x14ac:dyDescent="0.2">
      <c r="B176" s="2" t="s">
        <v>82</v>
      </c>
    </row>
    <row r="177" spans="2:2" s="2" customFormat="1" ht="15" hidden="1" x14ac:dyDescent="0.2"/>
    <row r="178" spans="2:2" s="2" customFormat="1" ht="15" hidden="1" x14ac:dyDescent="0.2">
      <c r="B178" s="2" t="s">
        <v>83</v>
      </c>
    </row>
    <row r="179" spans="2:2" s="2" customFormat="1" ht="15" hidden="1" x14ac:dyDescent="0.2">
      <c r="B179" s="2" t="s">
        <v>84</v>
      </c>
    </row>
    <row r="180" spans="2:2" s="2" customFormat="1" ht="15" hidden="1" x14ac:dyDescent="0.2">
      <c r="B180" s="2" t="s">
        <v>85</v>
      </c>
    </row>
    <row r="181" spans="2:2" s="2" customFormat="1" ht="15" hidden="1" x14ac:dyDescent="0.2">
      <c r="B181" s="2" t="s">
        <v>86</v>
      </c>
    </row>
    <row r="182" spans="2:2" s="2" customFormat="1" ht="15" hidden="1" x14ac:dyDescent="0.2">
      <c r="B182" s="2" t="s">
        <v>87</v>
      </c>
    </row>
    <row r="183" spans="2:2" s="2" customFormat="1" ht="15" hidden="1" x14ac:dyDescent="0.2">
      <c r="B183" s="2" t="s">
        <v>88</v>
      </c>
    </row>
    <row r="184" spans="2:2" s="2" customFormat="1" ht="15" hidden="1" x14ac:dyDescent="0.2">
      <c r="B184" s="2" t="s">
        <v>89</v>
      </c>
    </row>
    <row r="185" spans="2:2" s="2" customFormat="1" ht="15" hidden="1" x14ac:dyDescent="0.2">
      <c r="B185" s="2" t="s">
        <v>90</v>
      </c>
    </row>
    <row r="186" spans="2:2" s="2" customFormat="1" ht="15" hidden="1" x14ac:dyDescent="0.2">
      <c r="B186" s="2" t="s">
        <v>91</v>
      </c>
    </row>
    <row r="187" spans="2:2" s="2" customFormat="1" ht="15" hidden="1" x14ac:dyDescent="0.2">
      <c r="B187" s="2" t="s">
        <v>92</v>
      </c>
    </row>
    <row r="188" spans="2:2" s="2" customFormat="1" ht="15" hidden="1" x14ac:dyDescent="0.2">
      <c r="B188" s="2" t="s">
        <v>93</v>
      </c>
    </row>
    <row r="189" spans="2:2" s="2" customFormat="1" ht="15" hidden="1" x14ac:dyDescent="0.2">
      <c r="B189" s="2" t="s">
        <v>94</v>
      </c>
    </row>
    <row r="190" spans="2:2" s="2" customFormat="1" ht="15" hidden="1" x14ac:dyDescent="0.2">
      <c r="B190" s="2" t="s">
        <v>95</v>
      </c>
    </row>
    <row r="191" spans="2:2" s="2" customFormat="1" ht="15" hidden="1" x14ac:dyDescent="0.2">
      <c r="B191" s="2" t="s">
        <v>96</v>
      </c>
    </row>
    <row r="192" spans="2:2" s="2" customFormat="1" ht="15" hidden="1" x14ac:dyDescent="0.2">
      <c r="B192" s="2" t="s">
        <v>99</v>
      </c>
    </row>
    <row r="193" spans="2:5" s="2" customFormat="1" ht="15" hidden="1" x14ac:dyDescent="0.2">
      <c r="B193" s="2" t="s">
        <v>100</v>
      </c>
    </row>
    <row r="194" spans="2:5" s="2" customFormat="1" ht="15" hidden="1" x14ac:dyDescent="0.2">
      <c r="B194" s="2" t="s">
        <v>101</v>
      </c>
    </row>
    <row r="195" spans="2:5" s="2" customFormat="1" ht="15" hidden="1" x14ac:dyDescent="0.2">
      <c r="B195" s="2" t="s">
        <v>102</v>
      </c>
    </row>
    <row r="196" spans="2:5" s="2" customFormat="1" ht="15" hidden="1" x14ac:dyDescent="0.2">
      <c r="B196" s="2" t="s">
        <v>103</v>
      </c>
    </row>
    <row r="197" spans="2:5" s="2" customFormat="1" ht="15" hidden="1" x14ac:dyDescent="0.2">
      <c r="B197" s="2" t="s">
        <v>104</v>
      </c>
    </row>
    <row r="198" spans="2:5" s="2" customFormat="1" ht="15" hidden="1" x14ac:dyDescent="0.2">
      <c r="B198" s="2" t="s">
        <v>105</v>
      </c>
    </row>
    <row r="199" spans="2:5" s="2" customFormat="1" ht="15" hidden="1" x14ac:dyDescent="0.2">
      <c r="B199" s="2" t="s">
        <v>106</v>
      </c>
    </row>
    <row r="200" spans="2:5" s="2" customFormat="1" ht="15" hidden="1" x14ac:dyDescent="0.2">
      <c r="B200" s="2" t="s">
        <v>107</v>
      </c>
    </row>
    <row r="201" spans="2:5" s="2" customFormat="1" ht="15" hidden="1" x14ac:dyDescent="0.2">
      <c r="B201" s="2" t="s">
        <v>108</v>
      </c>
    </row>
    <row r="202" spans="2:5" s="2" customFormat="1" ht="15" hidden="1" x14ac:dyDescent="0.2">
      <c r="B202" s="2" t="s">
        <v>109</v>
      </c>
    </row>
    <row r="203" spans="2:5" s="2" customFormat="1" ht="15" hidden="1" x14ac:dyDescent="0.2">
      <c r="B203" s="2" t="s">
        <v>110</v>
      </c>
    </row>
    <row r="204" spans="2:5" s="2" customFormat="1" ht="15" hidden="1" x14ac:dyDescent="0.2">
      <c r="B204" s="2" t="s">
        <v>111</v>
      </c>
    </row>
    <row r="205" spans="2:5" s="2" customFormat="1" ht="15" hidden="1" x14ac:dyDescent="0.2">
      <c r="B205" s="2" t="s">
        <v>112</v>
      </c>
    </row>
    <row r="206" spans="2:5" s="2" customFormat="1" ht="15" hidden="1" x14ac:dyDescent="0.2">
      <c r="B206" s="2" t="s">
        <v>113</v>
      </c>
    </row>
    <row r="207" spans="2:5" s="2" customFormat="1" ht="15" hidden="1" x14ac:dyDescent="0.2"/>
    <row r="208" spans="2:5" s="2" customFormat="1" ht="15" hidden="1" x14ac:dyDescent="0.2">
      <c r="B208" s="2" t="s">
        <v>404</v>
      </c>
      <c r="E208" s="2">
        <v>1.5</v>
      </c>
    </row>
    <row r="209" spans="2:5" s="2" customFormat="1" ht="15" hidden="1" x14ac:dyDescent="0.2">
      <c r="B209" s="2" t="s">
        <v>405</v>
      </c>
      <c r="E209" s="2">
        <v>1.75</v>
      </c>
    </row>
    <row r="210" spans="2:5" s="2" customFormat="1" ht="15" hidden="1" x14ac:dyDescent="0.2">
      <c r="B210" s="2" t="s">
        <v>406</v>
      </c>
      <c r="E210" s="2">
        <v>2</v>
      </c>
    </row>
    <row r="211" spans="2:5" s="2" customFormat="1" ht="15" hidden="1" x14ac:dyDescent="0.2">
      <c r="B211" s="2" t="s">
        <v>407</v>
      </c>
      <c r="E211" s="2">
        <v>1.75</v>
      </c>
    </row>
    <row r="212" spans="2:5" s="2" customFormat="1" ht="15" hidden="1" x14ac:dyDescent="0.2">
      <c r="B212" s="2" t="s">
        <v>408</v>
      </c>
      <c r="E212" s="2">
        <v>2.25</v>
      </c>
    </row>
    <row r="213" spans="2:5" s="2" customFormat="1" ht="15" hidden="1" x14ac:dyDescent="0.2">
      <c r="B213" s="2" t="s">
        <v>409</v>
      </c>
      <c r="E213" s="2">
        <v>2.5</v>
      </c>
    </row>
    <row r="214" spans="2:5" s="2" customFormat="1" ht="15" hidden="1" x14ac:dyDescent="0.2">
      <c r="B214" s="2" t="s">
        <v>410</v>
      </c>
      <c r="E214" s="2">
        <v>2.75</v>
      </c>
    </row>
    <row r="215" spans="2:5" s="2" customFormat="1" ht="15" hidden="1" x14ac:dyDescent="0.2">
      <c r="B215" s="2" t="s">
        <v>411</v>
      </c>
      <c r="E215" s="2">
        <v>2.75</v>
      </c>
    </row>
    <row r="216" spans="2:5" s="2" customFormat="1" ht="15" hidden="1" x14ac:dyDescent="0.2">
      <c r="B216" s="2" t="s">
        <v>412</v>
      </c>
      <c r="E216" s="2">
        <v>2.5</v>
      </c>
    </row>
    <row r="217" spans="2:5" s="2" customFormat="1" ht="15" hidden="1" x14ac:dyDescent="0.2">
      <c r="B217" s="2" t="s">
        <v>413</v>
      </c>
      <c r="E217" s="2">
        <v>3</v>
      </c>
    </row>
    <row r="218" spans="2:5" s="2" customFormat="1" ht="15" hidden="1" x14ac:dyDescent="0.2">
      <c r="B218" s="2" t="s">
        <v>414</v>
      </c>
      <c r="E218" s="2">
        <v>3.25</v>
      </c>
    </row>
    <row r="219" spans="2:5" s="2" customFormat="1" ht="15" hidden="1" x14ac:dyDescent="0.2">
      <c r="B219" s="2" t="s">
        <v>415</v>
      </c>
      <c r="E219" s="2">
        <v>3.5</v>
      </c>
    </row>
    <row r="220" spans="2:5" s="2" customFormat="1" ht="15" hidden="1" x14ac:dyDescent="0.2">
      <c r="B220" s="2" t="s">
        <v>416</v>
      </c>
      <c r="E220" s="2">
        <v>2.5</v>
      </c>
    </row>
    <row r="221" spans="2:5" s="2" customFormat="1" ht="15" hidden="1" x14ac:dyDescent="0.2">
      <c r="B221" s="2" t="s">
        <v>417</v>
      </c>
      <c r="E221" s="2">
        <v>2.75</v>
      </c>
    </row>
    <row r="222" spans="2:5" s="2" customFormat="1" ht="15" hidden="1" x14ac:dyDescent="0.2">
      <c r="B222" s="2" t="s">
        <v>418</v>
      </c>
      <c r="E222" s="2">
        <v>3</v>
      </c>
    </row>
    <row r="223" spans="2:5" s="2" customFormat="1" ht="15" hidden="1" x14ac:dyDescent="0.2">
      <c r="B223" s="2" t="s">
        <v>419</v>
      </c>
      <c r="E223" s="2">
        <v>3.5</v>
      </c>
    </row>
    <row r="224" spans="2:5" s="2" customFormat="1" ht="15" hidden="1" x14ac:dyDescent="0.2"/>
    <row r="225" spans="3:6" s="2" customFormat="1" ht="15" hidden="1" x14ac:dyDescent="0.2"/>
    <row r="226" spans="3:6" s="2" customFormat="1" ht="18.75" hidden="1" x14ac:dyDescent="0.3">
      <c r="C226" s="55" t="s">
        <v>114</v>
      </c>
      <c r="D226" s="55"/>
      <c r="E226" s="55" t="s">
        <v>115</v>
      </c>
      <c r="F226" s="55" t="s">
        <v>116</v>
      </c>
    </row>
    <row r="227" spans="3:6" s="2" customFormat="1" ht="15" hidden="1" x14ac:dyDescent="0.2">
      <c r="C227"/>
      <c r="D227"/>
      <c r="E227" t="s">
        <v>117</v>
      </c>
      <c r="F227" s="56">
        <v>1.1399999999999999</v>
      </c>
    </row>
    <row r="228" spans="3:6" s="2" customFormat="1" ht="15" hidden="1" x14ac:dyDescent="0.2">
      <c r="C228"/>
      <c r="D228"/>
      <c r="E228" t="s">
        <v>118</v>
      </c>
      <c r="F228" s="56">
        <v>1.1499999999999999</v>
      </c>
    </row>
    <row r="229" spans="3:6" s="2" customFormat="1" ht="15" hidden="1" x14ac:dyDescent="0.2">
      <c r="C229"/>
      <c r="D229"/>
      <c r="E229" t="s">
        <v>119</v>
      </c>
      <c r="F229" s="56">
        <v>1.1299999999999999</v>
      </c>
    </row>
    <row r="230" spans="3:6" s="2" customFormat="1" ht="15" hidden="1" x14ac:dyDescent="0.2">
      <c r="C230"/>
      <c r="D230"/>
      <c r="E230" t="s">
        <v>120</v>
      </c>
      <c r="F230" s="56">
        <v>1.17</v>
      </c>
    </row>
    <row r="231" spans="3:6" s="2" customFormat="1" ht="15" hidden="1" x14ac:dyDescent="0.2">
      <c r="C231"/>
      <c r="D231"/>
      <c r="E231" t="s">
        <v>83</v>
      </c>
      <c r="F231" s="56">
        <v>1.1399999999999999</v>
      </c>
    </row>
    <row r="232" spans="3:6" s="2" customFormat="1" ht="15" hidden="1" x14ac:dyDescent="0.2">
      <c r="C232"/>
      <c r="D232"/>
      <c r="E232" t="s">
        <v>121</v>
      </c>
      <c r="F232" s="56">
        <v>1.18</v>
      </c>
    </row>
    <row r="233" spans="3:6" s="2" customFormat="1" ht="15" hidden="1" x14ac:dyDescent="0.2">
      <c r="C233"/>
      <c r="D233"/>
      <c r="E233" t="s">
        <v>122</v>
      </c>
      <c r="F233" s="56">
        <v>1.18</v>
      </c>
    </row>
    <row r="234" spans="3:6" s="2" customFormat="1" ht="15" hidden="1" x14ac:dyDescent="0.2">
      <c r="C234" t="s">
        <v>83</v>
      </c>
      <c r="D234"/>
      <c r="E234" t="s">
        <v>123</v>
      </c>
      <c r="F234" s="56">
        <v>1.1599999999999999</v>
      </c>
    </row>
    <row r="235" spans="3:6" s="2" customFormat="1" ht="15" hidden="1" x14ac:dyDescent="0.2">
      <c r="C235"/>
      <c r="D235"/>
      <c r="E235" t="s">
        <v>124</v>
      </c>
      <c r="F235" s="56">
        <v>1.1399999999999999</v>
      </c>
    </row>
    <row r="236" spans="3:6" s="2" customFormat="1" ht="15" hidden="1" x14ac:dyDescent="0.2">
      <c r="C236"/>
      <c r="D236"/>
      <c r="E236" t="s">
        <v>125</v>
      </c>
      <c r="F236" s="56">
        <v>1.1399999999999999</v>
      </c>
    </row>
    <row r="237" spans="3:6" s="2" customFormat="1" ht="15" hidden="1" x14ac:dyDescent="0.2">
      <c r="C237"/>
      <c r="D237"/>
      <c r="E237" t="s">
        <v>126</v>
      </c>
      <c r="F237" s="56">
        <v>1.1499999999999999</v>
      </c>
    </row>
    <row r="238" spans="3:6" s="2" customFormat="1" ht="15" hidden="1" x14ac:dyDescent="0.2">
      <c r="C238"/>
      <c r="D238"/>
      <c r="E238" t="s">
        <v>127</v>
      </c>
      <c r="F238" s="56">
        <v>1.1599999999999999</v>
      </c>
    </row>
    <row r="239" spans="3:6" s="2" customFormat="1" ht="15" hidden="1" x14ac:dyDescent="0.2">
      <c r="C239"/>
      <c r="D239"/>
      <c r="E239" t="s">
        <v>128</v>
      </c>
      <c r="F239" s="56">
        <v>1.1299999999999999</v>
      </c>
    </row>
    <row r="240" spans="3:6" s="2" customFormat="1" ht="15" hidden="1" x14ac:dyDescent="0.2">
      <c r="C240"/>
      <c r="D240"/>
      <c r="E240" t="s">
        <v>129</v>
      </c>
      <c r="F240" s="56">
        <v>1.17</v>
      </c>
    </row>
    <row r="241" spans="3:6" s="2" customFormat="1" ht="15" hidden="1" x14ac:dyDescent="0.2">
      <c r="C241"/>
      <c r="D241"/>
      <c r="E241" t="s">
        <v>130</v>
      </c>
      <c r="F241" s="56">
        <v>1.18</v>
      </c>
    </row>
    <row r="242" spans="3:6" s="2" customFormat="1" ht="15" hidden="1" x14ac:dyDescent="0.2">
      <c r="C242"/>
      <c r="D242"/>
      <c r="E242" t="s">
        <v>131</v>
      </c>
      <c r="F242" s="56">
        <v>1.18</v>
      </c>
    </row>
    <row r="243" spans="3:6" s="2" customFormat="1" ht="15" hidden="1" x14ac:dyDescent="0.2">
      <c r="C243"/>
      <c r="D243"/>
      <c r="E243" t="s">
        <v>132</v>
      </c>
      <c r="F243" s="56">
        <v>1.1599999999999999</v>
      </c>
    </row>
    <row r="244" spans="3:6" s="2" customFormat="1" ht="15" hidden="1" x14ac:dyDescent="0.2">
      <c r="C244"/>
      <c r="D244"/>
      <c r="E244" t="s">
        <v>133</v>
      </c>
      <c r="F244" s="56">
        <v>1.1299999999999999</v>
      </c>
    </row>
    <row r="245" spans="3:6" s="2" customFormat="1" ht="15" hidden="1" x14ac:dyDescent="0.2">
      <c r="C245"/>
      <c r="D245"/>
      <c r="E245" t="s">
        <v>134</v>
      </c>
      <c r="F245" s="56">
        <v>1.17</v>
      </c>
    </row>
    <row r="246" spans="3:6" s="2" customFormat="1" ht="15.75" hidden="1" thickBot="1" x14ac:dyDescent="0.25">
      <c r="C246" s="57"/>
      <c r="D246" s="57"/>
      <c r="E246" s="57"/>
      <c r="F246" s="57"/>
    </row>
    <row r="247" spans="3:6" s="2" customFormat="1" ht="18.75" hidden="1" x14ac:dyDescent="0.3">
      <c r="C247" s="55" t="s">
        <v>114</v>
      </c>
      <c r="D247"/>
      <c r="E247" s="55" t="s">
        <v>115</v>
      </c>
      <c r="F247" s="55" t="s">
        <v>116</v>
      </c>
    </row>
    <row r="248" spans="3:6" s="2" customFormat="1" ht="15" hidden="1" x14ac:dyDescent="0.2">
      <c r="C248"/>
      <c r="D248"/>
      <c r="E248" t="s">
        <v>135</v>
      </c>
      <c r="F248" s="56">
        <v>1.05</v>
      </c>
    </row>
    <row r="249" spans="3:6" s="2" customFormat="1" ht="15" hidden="1" x14ac:dyDescent="0.2">
      <c r="C249"/>
      <c r="D249"/>
      <c r="E249" t="s">
        <v>136</v>
      </c>
      <c r="F249" s="56">
        <v>1.07</v>
      </c>
    </row>
    <row r="250" spans="3:6" s="2" customFormat="1" ht="15" hidden="1" x14ac:dyDescent="0.2">
      <c r="C250"/>
      <c r="D250"/>
      <c r="E250" t="s">
        <v>137</v>
      </c>
      <c r="F250" s="56">
        <v>1.04</v>
      </c>
    </row>
    <row r="251" spans="3:6" s="2" customFormat="1" ht="15" hidden="1" x14ac:dyDescent="0.2">
      <c r="C251"/>
      <c r="D251"/>
      <c r="E251" t="s">
        <v>138</v>
      </c>
      <c r="F251" s="56">
        <v>1.07</v>
      </c>
    </row>
    <row r="252" spans="3:6" s="2" customFormat="1" ht="15" hidden="1" x14ac:dyDescent="0.2">
      <c r="C252"/>
      <c r="D252"/>
      <c r="E252" t="s">
        <v>84</v>
      </c>
      <c r="F252" s="56">
        <v>1.05</v>
      </c>
    </row>
    <row r="253" spans="3:6" s="2" customFormat="1" ht="15" hidden="1" x14ac:dyDescent="0.2">
      <c r="C253"/>
      <c r="D253"/>
      <c r="E253" t="s">
        <v>139</v>
      </c>
      <c r="F253" s="56">
        <v>1.06</v>
      </c>
    </row>
    <row r="254" spans="3:6" s="2" customFormat="1" ht="15" hidden="1" x14ac:dyDescent="0.2">
      <c r="C254" t="s">
        <v>84</v>
      </c>
      <c r="D254"/>
      <c r="E254" t="s">
        <v>140</v>
      </c>
      <c r="F254" s="56">
        <v>1.05</v>
      </c>
    </row>
    <row r="255" spans="3:6" s="2" customFormat="1" ht="15" hidden="1" x14ac:dyDescent="0.2">
      <c r="C255"/>
      <c r="D255"/>
      <c r="E255" t="s">
        <v>141</v>
      </c>
      <c r="F255" s="56">
        <v>1.04</v>
      </c>
    </row>
    <row r="256" spans="3:6" s="2" customFormat="1" ht="15" hidden="1" x14ac:dyDescent="0.2">
      <c r="C256"/>
      <c r="D256"/>
      <c r="E256" t="s">
        <v>142</v>
      </c>
      <c r="F256" s="56">
        <v>1.06</v>
      </c>
    </row>
    <row r="257" spans="3:6" s="2" customFormat="1" ht="15" hidden="1" x14ac:dyDescent="0.2">
      <c r="C257"/>
      <c r="D257"/>
      <c r="E257" t="s">
        <v>143</v>
      </c>
      <c r="F257" s="56">
        <v>1.07</v>
      </c>
    </row>
    <row r="258" spans="3:6" s="2" customFormat="1" ht="15" hidden="1" x14ac:dyDescent="0.2">
      <c r="C258"/>
      <c r="D258"/>
      <c r="E258" t="s">
        <v>144</v>
      </c>
      <c r="F258" s="56">
        <v>1.06</v>
      </c>
    </row>
    <row r="259" spans="3:6" s="2" customFormat="1" ht="15" hidden="1" x14ac:dyDescent="0.2">
      <c r="C259"/>
      <c r="D259"/>
      <c r="E259" t="s">
        <v>145</v>
      </c>
      <c r="F259" s="56">
        <v>1.06</v>
      </c>
    </row>
    <row r="260" spans="3:6" s="2" customFormat="1" ht="15" hidden="1" x14ac:dyDescent="0.2">
      <c r="C260"/>
      <c r="D260"/>
      <c r="E260" t="s">
        <v>146</v>
      </c>
      <c r="F260" s="56">
        <v>1.06</v>
      </c>
    </row>
    <row r="261" spans="3:6" s="2" customFormat="1" ht="15" hidden="1" x14ac:dyDescent="0.2">
      <c r="C261"/>
      <c r="D261"/>
      <c r="E261" t="s">
        <v>147</v>
      </c>
      <c r="F261" s="56">
        <v>1.06</v>
      </c>
    </row>
    <row r="262" spans="3:6" s="2" customFormat="1" ht="15.75" hidden="1" thickBot="1" x14ac:dyDescent="0.25">
      <c r="C262" s="57"/>
      <c r="D262" s="57"/>
      <c r="E262" s="57"/>
      <c r="F262" s="57"/>
    </row>
    <row r="263" spans="3:6" s="2" customFormat="1" ht="18.75" hidden="1" x14ac:dyDescent="0.3">
      <c r="C263" s="55" t="s">
        <v>114</v>
      </c>
      <c r="D263"/>
      <c r="E263" s="55" t="s">
        <v>115</v>
      </c>
      <c r="F263" s="55" t="s">
        <v>116</v>
      </c>
    </row>
    <row r="264" spans="3:6" s="2" customFormat="1" ht="15" hidden="1" x14ac:dyDescent="0.2">
      <c r="C264"/>
      <c r="D264"/>
      <c r="E264" t="s">
        <v>148</v>
      </c>
      <c r="F264" s="56">
        <v>1.23</v>
      </c>
    </row>
    <row r="265" spans="3:6" s="2" customFormat="1" ht="15" hidden="1" x14ac:dyDescent="0.2">
      <c r="C265"/>
      <c r="D265"/>
      <c r="E265" t="s">
        <v>149</v>
      </c>
      <c r="F265" s="56">
        <v>1.23</v>
      </c>
    </row>
    <row r="266" spans="3:6" s="2" customFormat="1" ht="15" hidden="1" x14ac:dyDescent="0.2">
      <c r="C266"/>
      <c r="D266"/>
      <c r="E266" t="s">
        <v>85</v>
      </c>
      <c r="F266" s="56">
        <v>1.22</v>
      </c>
    </row>
    <row r="267" spans="3:6" s="2" customFormat="1" ht="15" hidden="1" x14ac:dyDescent="0.2">
      <c r="C267"/>
      <c r="D267"/>
      <c r="E267" t="s">
        <v>150</v>
      </c>
      <c r="F267" s="56">
        <v>1.23</v>
      </c>
    </row>
    <row r="268" spans="3:6" s="2" customFormat="1" ht="15" hidden="1" x14ac:dyDescent="0.2">
      <c r="C268"/>
      <c r="D268"/>
      <c r="E268" t="s">
        <v>151</v>
      </c>
      <c r="F268" s="56">
        <v>1.21</v>
      </c>
    </row>
    <row r="269" spans="3:6" s="2" customFormat="1" ht="15" hidden="1" x14ac:dyDescent="0.2">
      <c r="C269"/>
      <c r="D269"/>
      <c r="E269" t="s">
        <v>152</v>
      </c>
      <c r="F269" s="56">
        <v>1.24</v>
      </c>
    </row>
    <row r="270" spans="3:6" s="2" customFormat="1" ht="15" hidden="1" x14ac:dyDescent="0.2">
      <c r="C270" t="s">
        <v>85</v>
      </c>
      <c r="D270"/>
      <c r="E270" t="s">
        <v>153</v>
      </c>
      <c r="F270" s="56">
        <v>1.22</v>
      </c>
    </row>
    <row r="271" spans="3:6" s="2" customFormat="1" ht="15" hidden="1" x14ac:dyDescent="0.2">
      <c r="C271"/>
      <c r="D271"/>
      <c r="E271" t="s">
        <v>154</v>
      </c>
      <c r="F271" s="56">
        <v>1.22</v>
      </c>
    </row>
    <row r="272" spans="3:6" s="2" customFormat="1" ht="15" hidden="1" x14ac:dyDescent="0.2">
      <c r="C272"/>
      <c r="D272"/>
      <c r="E272" t="s">
        <v>155</v>
      </c>
      <c r="F272" s="56">
        <v>1.23</v>
      </c>
    </row>
    <row r="273" spans="3:6" s="2" customFormat="1" ht="15" hidden="1" x14ac:dyDescent="0.2">
      <c r="C273"/>
      <c r="D273"/>
      <c r="E273" t="s">
        <v>156</v>
      </c>
      <c r="F273" s="56">
        <v>1.25</v>
      </c>
    </row>
    <row r="274" spans="3:6" s="2" customFormat="1" ht="15" hidden="1" x14ac:dyDescent="0.2">
      <c r="C274"/>
      <c r="D274"/>
      <c r="E274" t="s">
        <v>157</v>
      </c>
      <c r="F274" s="56">
        <v>1.23</v>
      </c>
    </row>
    <row r="275" spans="3:6" s="2" customFormat="1" ht="15" hidden="1" x14ac:dyDescent="0.2">
      <c r="C275"/>
      <c r="D275"/>
      <c r="E275" t="s">
        <v>158</v>
      </c>
      <c r="F275" s="56">
        <v>1.21</v>
      </c>
    </row>
    <row r="276" spans="3:6" s="2" customFormat="1" ht="15" hidden="1" x14ac:dyDescent="0.2">
      <c r="C276"/>
      <c r="D276"/>
      <c r="E276" t="s">
        <v>159</v>
      </c>
      <c r="F276" s="56">
        <v>1.23</v>
      </c>
    </row>
    <row r="277" spans="3:6" s="2" customFormat="1" ht="15" hidden="1" x14ac:dyDescent="0.2">
      <c r="C277"/>
      <c r="D277"/>
      <c r="E277" t="s">
        <v>160</v>
      </c>
      <c r="F277" s="56">
        <v>1.22</v>
      </c>
    </row>
    <row r="278" spans="3:6" s="2" customFormat="1" ht="15.75" hidden="1" thickBot="1" x14ac:dyDescent="0.25">
      <c r="C278" s="57"/>
      <c r="D278" s="57"/>
      <c r="E278" s="57"/>
      <c r="F278" s="57"/>
    </row>
    <row r="279" spans="3:6" s="2" customFormat="1" ht="18.75" hidden="1" x14ac:dyDescent="0.3">
      <c r="C279" s="55" t="s">
        <v>114</v>
      </c>
      <c r="D279"/>
      <c r="E279" s="55" t="s">
        <v>115</v>
      </c>
      <c r="F279" s="55" t="s">
        <v>116</v>
      </c>
    </row>
    <row r="280" spans="3:6" s="2" customFormat="1" ht="15" hidden="1" x14ac:dyDescent="0.2">
      <c r="C280"/>
      <c r="D280"/>
      <c r="E280" t="s">
        <v>161</v>
      </c>
      <c r="F280" s="56">
        <v>1.17</v>
      </c>
    </row>
    <row r="281" spans="3:6" s="2" customFormat="1" ht="15" hidden="1" x14ac:dyDescent="0.2">
      <c r="C281"/>
      <c r="D281"/>
      <c r="E281" t="s">
        <v>86</v>
      </c>
      <c r="F281" s="56">
        <v>1.19</v>
      </c>
    </row>
    <row r="282" spans="3:6" s="2" customFormat="1" ht="15" hidden="1" x14ac:dyDescent="0.2">
      <c r="C282"/>
      <c r="D282"/>
      <c r="E282" t="s">
        <v>162</v>
      </c>
      <c r="F282" s="56">
        <v>1.1599999999999999</v>
      </c>
    </row>
    <row r="283" spans="3:6" s="2" customFormat="1" ht="15" hidden="1" x14ac:dyDescent="0.2">
      <c r="C283"/>
      <c r="D283"/>
      <c r="E283" t="s">
        <v>163</v>
      </c>
      <c r="F283" s="56">
        <v>1.17</v>
      </c>
    </row>
    <row r="284" spans="3:6" s="2" customFormat="1" ht="15" hidden="1" x14ac:dyDescent="0.2">
      <c r="C284"/>
      <c r="D284"/>
      <c r="E284" t="s">
        <v>164</v>
      </c>
      <c r="F284" s="56">
        <v>1.18</v>
      </c>
    </row>
    <row r="285" spans="3:6" s="2" customFormat="1" ht="15" hidden="1" x14ac:dyDescent="0.2">
      <c r="C285" t="s">
        <v>86</v>
      </c>
      <c r="D285"/>
      <c r="E285" t="s">
        <v>165</v>
      </c>
      <c r="F285" s="56">
        <v>1.19</v>
      </c>
    </row>
    <row r="286" spans="3:6" s="2" customFormat="1" ht="15" hidden="1" x14ac:dyDescent="0.2">
      <c r="C286"/>
      <c r="D286"/>
      <c r="E286" t="s">
        <v>166</v>
      </c>
      <c r="F286" s="56">
        <v>1.17</v>
      </c>
    </row>
    <row r="287" spans="3:6" s="2" customFormat="1" ht="15" hidden="1" x14ac:dyDescent="0.2">
      <c r="C287"/>
      <c r="D287"/>
      <c r="E287" t="s">
        <v>167</v>
      </c>
      <c r="F287" s="56">
        <v>1.17</v>
      </c>
    </row>
    <row r="288" spans="3:6" s="2" customFormat="1" ht="15" hidden="1" x14ac:dyDescent="0.2">
      <c r="C288"/>
      <c r="D288"/>
      <c r="E288" t="s">
        <v>168</v>
      </c>
      <c r="F288" s="56">
        <v>1.1599999999999999</v>
      </c>
    </row>
    <row r="289" spans="3:6" s="2" customFormat="1" ht="15" hidden="1" x14ac:dyDescent="0.2">
      <c r="C289"/>
      <c r="D289"/>
      <c r="E289" t="s">
        <v>169</v>
      </c>
      <c r="F289" s="56">
        <v>1.17</v>
      </c>
    </row>
    <row r="290" spans="3:6" s="2" customFormat="1" ht="15" hidden="1" x14ac:dyDescent="0.2">
      <c r="C290"/>
      <c r="D290"/>
      <c r="E290" t="s">
        <v>170</v>
      </c>
      <c r="F290" s="56">
        <v>1.19</v>
      </c>
    </row>
    <row r="291" spans="3:6" s="2" customFormat="1" ht="15" hidden="1" x14ac:dyDescent="0.2">
      <c r="C291"/>
      <c r="D291"/>
      <c r="E291" t="s">
        <v>171</v>
      </c>
      <c r="F291" s="56">
        <v>1.19</v>
      </c>
    </row>
    <row r="292" spans="3:6" s="2" customFormat="1" ht="15.75" hidden="1" thickBot="1" x14ac:dyDescent="0.25">
      <c r="C292" s="57"/>
      <c r="D292" s="57"/>
      <c r="E292" s="57"/>
      <c r="F292" s="57"/>
    </row>
    <row r="293" spans="3:6" s="2" customFormat="1" ht="18.75" hidden="1" x14ac:dyDescent="0.3">
      <c r="C293" s="55" t="s">
        <v>114</v>
      </c>
      <c r="D293"/>
      <c r="E293" s="55" t="s">
        <v>115</v>
      </c>
      <c r="F293" s="55" t="s">
        <v>116</v>
      </c>
    </row>
    <row r="294" spans="3:6" s="2" customFormat="1" ht="15" hidden="1" x14ac:dyDescent="0.2">
      <c r="C294"/>
      <c r="D294"/>
      <c r="E294" t="s">
        <v>172</v>
      </c>
      <c r="F294" s="58">
        <v>1.1100000000000001</v>
      </c>
    </row>
    <row r="295" spans="3:6" s="2" customFormat="1" ht="15" hidden="1" x14ac:dyDescent="0.2">
      <c r="C295"/>
      <c r="D295"/>
      <c r="E295" t="s">
        <v>87</v>
      </c>
      <c r="F295" s="58">
        <v>1.0900000000000001</v>
      </c>
    </row>
    <row r="296" spans="3:6" s="2" customFormat="1" ht="15" hidden="1" x14ac:dyDescent="0.2">
      <c r="C296"/>
      <c r="D296"/>
      <c r="E296" t="s">
        <v>173</v>
      </c>
      <c r="F296" s="58">
        <v>1.1100000000000001</v>
      </c>
    </row>
    <row r="297" spans="3:6" s="2" customFormat="1" ht="15" hidden="1" x14ac:dyDescent="0.2">
      <c r="C297" t="s">
        <v>87</v>
      </c>
      <c r="D297"/>
      <c r="E297" t="s">
        <v>174</v>
      </c>
      <c r="F297" s="58">
        <v>1.1000000000000001</v>
      </c>
    </row>
    <row r="298" spans="3:6" s="2" customFormat="1" ht="15" hidden="1" x14ac:dyDescent="0.2">
      <c r="C298"/>
      <c r="D298"/>
      <c r="E298" t="s">
        <v>175</v>
      </c>
      <c r="F298" s="58">
        <v>1.1000000000000001</v>
      </c>
    </row>
    <row r="299" spans="3:6" s="2" customFormat="1" ht="15" hidden="1" x14ac:dyDescent="0.2">
      <c r="C299"/>
      <c r="D299"/>
      <c r="E299" t="s">
        <v>176</v>
      </c>
      <c r="F299" s="58">
        <v>1.0900000000000001</v>
      </c>
    </row>
    <row r="300" spans="3:6" s="2" customFormat="1" ht="15" hidden="1" x14ac:dyDescent="0.2">
      <c r="C300"/>
      <c r="D300"/>
      <c r="E300" t="s">
        <v>177</v>
      </c>
      <c r="F300" s="58">
        <v>1.1100000000000001</v>
      </c>
    </row>
    <row r="301" spans="3:6" s="2" customFormat="1" ht="15" hidden="1" x14ac:dyDescent="0.2">
      <c r="C301"/>
      <c r="D301"/>
      <c r="E301" t="s">
        <v>178</v>
      </c>
      <c r="F301" s="58">
        <v>1.08</v>
      </c>
    </row>
    <row r="302" spans="3:6" s="2" customFormat="1" ht="15" hidden="1" x14ac:dyDescent="0.2">
      <c r="C302"/>
      <c r="D302"/>
      <c r="E302" t="s">
        <v>179</v>
      </c>
      <c r="F302" s="58">
        <v>1.08</v>
      </c>
    </row>
    <row r="303" spans="3:6" s="2" customFormat="1" ht="15" hidden="1" x14ac:dyDescent="0.2">
      <c r="C303"/>
      <c r="D303"/>
      <c r="E303" t="s">
        <v>180</v>
      </c>
      <c r="F303" s="58">
        <v>1.07</v>
      </c>
    </row>
    <row r="304" spans="3:6" s="2" customFormat="1" ht="15" hidden="1" x14ac:dyDescent="0.2">
      <c r="C304"/>
      <c r="D304"/>
      <c r="E304" t="s">
        <v>181</v>
      </c>
      <c r="F304" s="58">
        <v>1.08</v>
      </c>
    </row>
    <row r="305" spans="3:6" s="2" customFormat="1" ht="15.75" hidden="1" thickBot="1" x14ac:dyDescent="0.25">
      <c r="C305" s="57"/>
      <c r="D305" s="57"/>
      <c r="E305" s="57"/>
      <c r="F305" s="59"/>
    </row>
    <row r="306" spans="3:6" s="2" customFormat="1" ht="18.75" hidden="1" x14ac:dyDescent="0.3">
      <c r="C306" s="55" t="s">
        <v>114</v>
      </c>
      <c r="D306"/>
      <c r="E306" s="55" t="s">
        <v>115</v>
      </c>
      <c r="F306" s="60" t="s">
        <v>116</v>
      </c>
    </row>
    <row r="307" spans="3:6" s="2" customFormat="1" ht="15" hidden="1" x14ac:dyDescent="0.2">
      <c r="C307"/>
      <c r="D307"/>
      <c r="E307" t="s">
        <v>182</v>
      </c>
      <c r="F307" s="58">
        <v>1.1000000000000001</v>
      </c>
    </row>
    <row r="308" spans="3:6" s="2" customFormat="1" ht="15" hidden="1" x14ac:dyDescent="0.2">
      <c r="C308"/>
      <c r="D308"/>
      <c r="E308" t="s">
        <v>183</v>
      </c>
      <c r="F308" s="58">
        <v>1.1200000000000001</v>
      </c>
    </row>
    <row r="309" spans="3:6" s="2" customFormat="1" ht="15" hidden="1" x14ac:dyDescent="0.2">
      <c r="C309"/>
      <c r="D309"/>
      <c r="E309" t="s">
        <v>88</v>
      </c>
      <c r="F309" s="58">
        <v>1.1399999999999999</v>
      </c>
    </row>
    <row r="310" spans="3:6" s="2" customFormat="1" ht="15" hidden="1" x14ac:dyDescent="0.2">
      <c r="C310"/>
      <c r="D310"/>
      <c r="E310" t="s">
        <v>184</v>
      </c>
      <c r="F310" s="58">
        <v>1.1200000000000001</v>
      </c>
    </row>
    <row r="311" spans="3:6" s="2" customFormat="1" ht="15" hidden="1" x14ac:dyDescent="0.2">
      <c r="C311"/>
      <c r="D311"/>
      <c r="E311" t="s">
        <v>185</v>
      </c>
      <c r="F311" s="58">
        <v>1.1100000000000001</v>
      </c>
    </row>
    <row r="312" spans="3:6" s="2" customFormat="1" ht="15" hidden="1" x14ac:dyDescent="0.2">
      <c r="C312"/>
      <c r="D312"/>
      <c r="E312" t="s">
        <v>186</v>
      </c>
      <c r="F312" s="58">
        <v>1.1000000000000001</v>
      </c>
    </row>
    <row r="313" spans="3:6" s="2" customFormat="1" ht="15" hidden="1" x14ac:dyDescent="0.2">
      <c r="C313" t="s">
        <v>88</v>
      </c>
      <c r="D313"/>
      <c r="E313" t="s">
        <v>187</v>
      </c>
      <c r="F313" s="58">
        <v>1.1000000000000001</v>
      </c>
    </row>
    <row r="314" spans="3:6" s="2" customFormat="1" ht="15" hidden="1" x14ac:dyDescent="0.2">
      <c r="C314"/>
      <c r="D314"/>
      <c r="E314" t="s">
        <v>188</v>
      </c>
      <c r="F314" s="58">
        <v>1.1299999999999999</v>
      </c>
    </row>
    <row r="315" spans="3:6" s="2" customFormat="1" ht="15" hidden="1" x14ac:dyDescent="0.2">
      <c r="C315"/>
      <c r="D315"/>
      <c r="E315" t="s">
        <v>189</v>
      </c>
      <c r="F315" s="58">
        <v>1.1000000000000001</v>
      </c>
    </row>
    <row r="316" spans="3:6" s="2" customFormat="1" ht="15" hidden="1" x14ac:dyDescent="0.2">
      <c r="C316"/>
      <c r="D316"/>
      <c r="E316" t="s">
        <v>190</v>
      </c>
      <c r="F316" s="58">
        <v>1.1200000000000001</v>
      </c>
    </row>
    <row r="317" spans="3:6" s="2" customFormat="1" ht="15" hidden="1" x14ac:dyDescent="0.2">
      <c r="C317"/>
      <c r="D317"/>
      <c r="E317" t="s">
        <v>191</v>
      </c>
      <c r="F317" s="58">
        <v>1.1100000000000001</v>
      </c>
    </row>
    <row r="318" spans="3:6" s="2" customFormat="1" ht="15" hidden="1" x14ac:dyDescent="0.2">
      <c r="C318"/>
      <c r="D318"/>
      <c r="E318" t="s">
        <v>192</v>
      </c>
      <c r="F318" s="58">
        <v>1.1000000000000001</v>
      </c>
    </row>
    <row r="319" spans="3:6" s="2" customFormat="1" ht="15" hidden="1" x14ac:dyDescent="0.2">
      <c r="C319"/>
      <c r="D319"/>
      <c r="E319" t="s">
        <v>193</v>
      </c>
      <c r="F319" s="58">
        <v>1.1499999999999999</v>
      </c>
    </row>
    <row r="320" spans="3:6" s="2" customFormat="1" ht="15" hidden="1" x14ac:dyDescent="0.2">
      <c r="C320"/>
      <c r="D320"/>
      <c r="E320" t="s">
        <v>194</v>
      </c>
      <c r="F320" s="58">
        <v>1.0900000000000001</v>
      </c>
    </row>
    <row r="321" spans="3:6" s="2" customFormat="1" ht="15" hidden="1" x14ac:dyDescent="0.2">
      <c r="C321"/>
      <c r="D321"/>
      <c r="E321" t="s">
        <v>195</v>
      </c>
      <c r="F321" s="58">
        <v>1.1100000000000001</v>
      </c>
    </row>
    <row r="322" spans="3:6" s="2" customFormat="1" ht="15" hidden="1" x14ac:dyDescent="0.2">
      <c r="C322"/>
      <c r="D322"/>
      <c r="E322" t="s">
        <v>196</v>
      </c>
      <c r="F322" s="58">
        <v>1.1100000000000001</v>
      </c>
    </row>
    <row r="323" spans="3:6" s="2" customFormat="1" ht="15" hidden="1" x14ac:dyDescent="0.2">
      <c r="C323"/>
      <c r="D323"/>
      <c r="E323" t="s">
        <v>197</v>
      </c>
      <c r="F323" s="58">
        <v>1.1100000000000001</v>
      </c>
    </row>
    <row r="324" spans="3:6" s="2" customFormat="1" ht="15.75" hidden="1" thickBot="1" x14ac:dyDescent="0.25">
      <c r="C324" s="57"/>
      <c r="D324" s="57"/>
      <c r="E324" s="57"/>
      <c r="F324" s="61"/>
    </row>
    <row r="325" spans="3:6" s="2" customFormat="1" ht="18.75" hidden="1" x14ac:dyDescent="0.3">
      <c r="C325" s="55" t="s">
        <v>114</v>
      </c>
      <c r="D325"/>
      <c r="E325" s="55" t="s">
        <v>115</v>
      </c>
      <c r="F325" s="55" t="s">
        <v>116</v>
      </c>
    </row>
    <row r="326" spans="3:6" s="2" customFormat="1" ht="15" hidden="1" x14ac:dyDescent="0.2">
      <c r="C326"/>
      <c r="D326"/>
      <c r="E326" t="s">
        <v>198</v>
      </c>
      <c r="F326" s="56">
        <v>1.07</v>
      </c>
    </row>
    <row r="327" spans="3:6" s="2" customFormat="1" ht="15" hidden="1" x14ac:dyDescent="0.2">
      <c r="C327"/>
      <c r="D327"/>
      <c r="E327" t="s">
        <v>199</v>
      </c>
      <c r="F327" s="56">
        <v>1.05</v>
      </c>
    </row>
    <row r="328" spans="3:6" s="2" customFormat="1" ht="15" hidden="1" x14ac:dyDescent="0.2">
      <c r="C328"/>
      <c r="D328"/>
      <c r="E328" t="s">
        <v>200</v>
      </c>
      <c r="F328" s="56">
        <v>1.07</v>
      </c>
    </row>
    <row r="329" spans="3:6" s="2" customFormat="1" ht="15" hidden="1" x14ac:dyDescent="0.2">
      <c r="C329"/>
      <c r="D329"/>
      <c r="E329" t="s">
        <v>201</v>
      </c>
      <c r="F329" s="56">
        <v>1.06</v>
      </c>
    </row>
    <row r="330" spans="3:6" s="2" customFormat="1" ht="15" hidden="1" x14ac:dyDescent="0.2">
      <c r="C330"/>
      <c r="D330"/>
      <c r="E330" t="s">
        <v>89</v>
      </c>
      <c r="F330" s="56">
        <v>1.05</v>
      </c>
    </row>
    <row r="331" spans="3:6" s="2" customFormat="1" ht="15" hidden="1" x14ac:dyDescent="0.2">
      <c r="C331"/>
      <c r="D331"/>
      <c r="E331" t="s">
        <v>202</v>
      </c>
      <c r="F331" s="56">
        <v>1.04</v>
      </c>
    </row>
    <row r="332" spans="3:6" s="2" customFormat="1" ht="15" hidden="1" x14ac:dyDescent="0.2">
      <c r="C332" t="s">
        <v>89</v>
      </c>
      <c r="D332"/>
      <c r="E332" t="s">
        <v>203</v>
      </c>
      <c r="F332" s="56">
        <v>1.05</v>
      </c>
    </row>
    <row r="333" spans="3:6" s="2" customFormat="1" ht="15" hidden="1" x14ac:dyDescent="0.2">
      <c r="C333"/>
      <c r="D333"/>
      <c r="E333" t="s">
        <v>204</v>
      </c>
      <c r="F333" s="56">
        <v>1.07</v>
      </c>
    </row>
    <row r="334" spans="3:6" s="2" customFormat="1" ht="15" hidden="1" x14ac:dyDescent="0.2">
      <c r="C334"/>
      <c r="D334"/>
      <c r="E334" t="s">
        <v>205</v>
      </c>
      <c r="F334" s="56">
        <v>1.05</v>
      </c>
    </row>
    <row r="335" spans="3:6" s="2" customFormat="1" ht="15" hidden="1" x14ac:dyDescent="0.2">
      <c r="C335"/>
      <c r="D335"/>
      <c r="E335" t="s">
        <v>206</v>
      </c>
      <c r="F335" s="56">
        <v>1.06</v>
      </c>
    </row>
    <row r="336" spans="3:6" s="2" customFormat="1" ht="15" hidden="1" x14ac:dyDescent="0.2">
      <c r="C336"/>
      <c r="D336"/>
      <c r="E336" t="s">
        <v>207</v>
      </c>
      <c r="F336" s="56">
        <v>1.06</v>
      </c>
    </row>
    <row r="337" spans="3:6" s="2" customFormat="1" ht="15" hidden="1" x14ac:dyDescent="0.2">
      <c r="C337"/>
      <c r="D337"/>
      <c r="E337" t="s">
        <v>208</v>
      </c>
      <c r="F337" s="56">
        <v>1.03</v>
      </c>
    </row>
    <row r="338" spans="3:6" s="2" customFormat="1" ht="15" hidden="1" x14ac:dyDescent="0.2">
      <c r="C338"/>
      <c r="D338"/>
      <c r="E338" t="s">
        <v>209</v>
      </c>
      <c r="F338" s="56">
        <v>1.04</v>
      </c>
    </row>
    <row r="339" spans="3:6" s="2" customFormat="1" ht="15" hidden="1" x14ac:dyDescent="0.2">
      <c r="C339"/>
      <c r="D339"/>
      <c r="E339" t="s">
        <v>210</v>
      </c>
      <c r="F339" s="56">
        <v>1.07</v>
      </c>
    </row>
    <row r="340" spans="3:6" s="2" customFormat="1" ht="15.75" hidden="1" thickBot="1" x14ac:dyDescent="0.25">
      <c r="C340" s="57"/>
      <c r="D340" s="57"/>
      <c r="E340" s="57"/>
      <c r="F340" s="57"/>
    </row>
    <row r="341" spans="3:6" s="2" customFormat="1" ht="18.75" hidden="1" x14ac:dyDescent="0.3">
      <c r="C341" s="55" t="s">
        <v>114</v>
      </c>
      <c r="D341"/>
      <c r="E341" s="55" t="s">
        <v>115</v>
      </c>
      <c r="F341" s="55" t="s">
        <v>116</v>
      </c>
    </row>
    <row r="342" spans="3:6" s="2" customFormat="1" ht="15" hidden="1" x14ac:dyDescent="0.2">
      <c r="C342"/>
      <c r="D342"/>
      <c r="E342" t="s">
        <v>211</v>
      </c>
      <c r="F342" s="56">
        <v>1.1499999999999999</v>
      </c>
    </row>
    <row r="343" spans="3:6" s="2" customFormat="1" ht="15" hidden="1" x14ac:dyDescent="0.2">
      <c r="C343"/>
      <c r="D343"/>
      <c r="E343" t="s">
        <v>212</v>
      </c>
      <c r="F343" s="56">
        <v>1.1200000000000001</v>
      </c>
    </row>
    <row r="344" spans="3:6" s="2" customFormat="1" ht="15" hidden="1" x14ac:dyDescent="0.2">
      <c r="C344"/>
      <c r="D344"/>
      <c r="E344" t="s">
        <v>213</v>
      </c>
      <c r="F344" s="56">
        <v>1.1299999999999999</v>
      </c>
    </row>
    <row r="345" spans="3:6" s="2" customFormat="1" ht="15" hidden="1" x14ac:dyDescent="0.2">
      <c r="C345"/>
      <c r="D345"/>
      <c r="E345" t="s">
        <v>214</v>
      </c>
      <c r="F345" s="56">
        <v>1.1399999999999999</v>
      </c>
    </row>
    <row r="346" spans="3:6" s="2" customFormat="1" ht="15" hidden="1" x14ac:dyDescent="0.2">
      <c r="C346"/>
      <c r="D346"/>
      <c r="E346" t="s">
        <v>215</v>
      </c>
      <c r="F346" s="56">
        <v>1.1399999999999999</v>
      </c>
    </row>
    <row r="347" spans="3:6" s="2" customFormat="1" ht="15" hidden="1" x14ac:dyDescent="0.2">
      <c r="C347"/>
      <c r="D347"/>
      <c r="E347" t="s">
        <v>216</v>
      </c>
      <c r="F347" s="56">
        <v>1.1299999999999999</v>
      </c>
    </row>
    <row r="348" spans="3:6" s="2" customFormat="1" ht="15" hidden="1" x14ac:dyDescent="0.2">
      <c r="C348" t="s">
        <v>90</v>
      </c>
      <c r="D348"/>
      <c r="E348" t="s">
        <v>90</v>
      </c>
      <c r="F348" s="56">
        <v>1.1200000000000001</v>
      </c>
    </row>
    <row r="349" spans="3:6" s="2" customFormat="1" ht="15" hidden="1" x14ac:dyDescent="0.2">
      <c r="C349"/>
      <c r="D349"/>
      <c r="E349" t="s">
        <v>217</v>
      </c>
      <c r="F349" s="56">
        <v>1.1200000000000001</v>
      </c>
    </row>
    <row r="350" spans="3:6" s="2" customFormat="1" ht="15" hidden="1" x14ac:dyDescent="0.2">
      <c r="C350"/>
      <c r="D350"/>
      <c r="E350" t="s">
        <v>218</v>
      </c>
      <c r="F350" s="56">
        <v>1.1399999999999999</v>
      </c>
    </row>
    <row r="351" spans="3:6" s="2" customFormat="1" ht="15" hidden="1" x14ac:dyDescent="0.2">
      <c r="C351"/>
      <c r="D351"/>
      <c r="E351" t="s">
        <v>219</v>
      </c>
      <c r="F351" s="56">
        <v>1.1299999999999999</v>
      </c>
    </row>
    <row r="352" spans="3:6" s="2" customFormat="1" ht="15" hidden="1" x14ac:dyDescent="0.2">
      <c r="C352"/>
      <c r="D352"/>
      <c r="E352" t="s">
        <v>220</v>
      </c>
      <c r="F352" s="56">
        <v>1.1100000000000001</v>
      </c>
    </row>
    <row r="353" spans="3:6" s="2" customFormat="1" ht="15" hidden="1" x14ac:dyDescent="0.2">
      <c r="C353"/>
      <c r="D353"/>
      <c r="E353" t="s">
        <v>221</v>
      </c>
      <c r="F353" s="56">
        <v>1.1200000000000001</v>
      </c>
    </row>
    <row r="354" spans="3:6" s="2" customFormat="1" ht="15" hidden="1" x14ac:dyDescent="0.2">
      <c r="C354"/>
      <c r="D354"/>
      <c r="E354" t="s">
        <v>222</v>
      </c>
      <c r="F354" s="56">
        <v>1.1399999999999999</v>
      </c>
    </row>
    <row r="355" spans="3:6" s="2" customFormat="1" ht="15" hidden="1" x14ac:dyDescent="0.2">
      <c r="C355"/>
      <c r="D355"/>
      <c r="E355" t="s">
        <v>223</v>
      </c>
      <c r="F355" s="56">
        <v>1.1499999999999999</v>
      </c>
    </row>
    <row r="356" spans="3:6" s="2" customFormat="1" ht="15.75" hidden="1" thickBot="1" x14ac:dyDescent="0.25">
      <c r="C356" s="57"/>
      <c r="D356" s="57"/>
      <c r="E356" s="57"/>
      <c r="F356" s="61"/>
    </row>
    <row r="357" spans="3:6" s="2" customFormat="1" ht="18.75" hidden="1" x14ac:dyDescent="0.3">
      <c r="C357" s="55" t="s">
        <v>114</v>
      </c>
      <c r="D357"/>
      <c r="E357" s="55" t="s">
        <v>115</v>
      </c>
      <c r="F357" s="55" t="s">
        <v>116</v>
      </c>
    </row>
    <row r="358" spans="3:6" s="2" customFormat="1" ht="15" hidden="1" x14ac:dyDescent="0.2">
      <c r="C358"/>
      <c r="D358"/>
      <c r="E358" t="s">
        <v>224</v>
      </c>
      <c r="F358" s="58">
        <v>1.08</v>
      </c>
    </row>
    <row r="359" spans="3:6" s="2" customFormat="1" ht="15" hidden="1" x14ac:dyDescent="0.2">
      <c r="C359"/>
      <c r="D359"/>
      <c r="E359" t="s">
        <v>225</v>
      </c>
      <c r="F359" s="58">
        <v>1.07</v>
      </c>
    </row>
    <row r="360" spans="3:6" s="2" customFormat="1" ht="15" hidden="1" x14ac:dyDescent="0.2">
      <c r="C360"/>
      <c r="D360"/>
      <c r="E360" t="s">
        <v>226</v>
      </c>
      <c r="F360" s="58">
        <v>1.07</v>
      </c>
    </row>
    <row r="361" spans="3:6" s="2" customFormat="1" ht="15" hidden="1" x14ac:dyDescent="0.2">
      <c r="C361"/>
      <c r="D361"/>
      <c r="E361" t="s">
        <v>227</v>
      </c>
      <c r="F361" s="58">
        <v>1.08</v>
      </c>
    </row>
    <row r="362" spans="3:6" s="2" customFormat="1" ht="15" hidden="1" x14ac:dyDescent="0.2">
      <c r="C362"/>
      <c r="D362"/>
      <c r="E362" t="s">
        <v>91</v>
      </c>
      <c r="F362" s="58">
        <v>1.0900000000000001</v>
      </c>
    </row>
    <row r="363" spans="3:6" s="2" customFormat="1" ht="15" hidden="1" x14ac:dyDescent="0.2">
      <c r="C363"/>
      <c r="D363"/>
      <c r="E363" t="s">
        <v>228</v>
      </c>
      <c r="F363" s="58">
        <v>1.08</v>
      </c>
    </row>
    <row r="364" spans="3:6" s="2" customFormat="1" ht="15" hidden="1" x14ac:dyDescent="0.2">
      <c r="C364" t="s">
        <v>91</v>
      </c>
      <c r="D364"/>
      <c r="E364" t="s">
        <v>229</v>
      </c>
      <c r="F364" s="58">
        <v>1.08</v>
      </c>
    </row>
    <row r="365" spans="3:6" s="2" customFormat="1" ht="15" hidden="1" x14ac:dyDescent="0.2">
      <c r="C365"/>
      <c r="D365"/>
      <c r="E365" t="s">
        <v>230</v>
      </c>
      <c r="F365" s="58">
        <v>1.07</v>
      </c>
    </row>
    <row r="366" spans="3:6" s="2" customFormat="1" ht="15" hidden="1" x14ac:dyDescent="0.2">
      <c r="C366"/>
      <c r="D366"/>
      <c r="E366" t="s">
        <v>231</v>
      </c>
      <c r="F366" s="58">
        <v>1.1000000000000001</v>
      </c>
    </row>
    <row r="367" spans="3:6" s="2" customFormat="1" ht="15" hidden="1" x14ac:dyDescent="0.2">
      <c r="C367"/>
      <c r="D367"/>
      <c r="E367" t="s">
        <v>232</v>
      </c>
      <c r="F367" s="58">
        <v>1.08</v>
      </c>
    </row>
    <row r="368" spans="3:6" s="2" customFormat="1" ht="15" hidden="1" x14ac:dyDescent="0.2">
      <c r="C368"/>
      <c r="D368"/>
      <c r="E368" t="s">
        <v>233</v>
      </c>
      <c r="F368" s="58">
        <v>1.0900000000000001</v>
      </c>
    </row>
    <row r="369" spans="3:6" s="2" customFormat="1" ht="15" hidden="1" x14ac:dyDescent="0.2">
      <c r="C369"/>
      <c r="D369"/>
      <c r="E369" t="s">
        <v>234</v>
      </c>
      <c r="F369" s="58">
        <v>1.07</v>
      </c>
    </row>
    <row r="370" spans="3:6" s="2" customFormat="1" ht="15" hidden="1" x14ac:dyDescent="0.2">
      <c r="C370"/>
      <c r="D370"/>
      <c r="E370" t="s">
        <v>235</v>
      </c>
      <c r="F370" s="58">
        <v>1.08</v>
      </c>
    </row>
    <row r="371" spans="3:6" s="2" customFormat="1" ht="15" hidden="1" x14ac:dyDescent="0.2">
      <c r="C371"/>
      <c r="D371"/>
      <c r="E371" t="s">
        <v>236</v>
      </c>
      <c r="F371" s="58">
        <v>1.08</v>
      </c>
    </row>
    <row r="372" spans="3:6" s="2" customFormat="1" ht="15" hidden="1" x14ac:dyDescent="0.2">
      <c r="C372"/>
      <c r="D372"/>
      <c r="E372" t="s">
        <v>237</v>
      </c>
      <c r="F372" s="58">
        <v>1.0900000000000001</v>
      </c>
    </row>
    <row r="373" spans="3:6" s="2" customFormat="1" ht="15.75" hidden="1" thickBot="1" x14ac:dyDescent="0.25">
      <c r="C373" s="57"/>
      <c r="D373" s="57"/>
      <c r="E373" s="57"/>
      <c r="F373" s="62"/>
    </row>
    <row r="374" spans="3:6" s="2" customFormat="1" ht="18.75" hidden="1" x14ac:dyDescent="0.3">
      <c r="C374" s="55" t="s">
        <v>114</v>
      </c>
      <c r="D374"/>
      <c r="E374" s="55" t="s">
        <v>115</v>
      </c>
      <c r="F374" s="60" t="s">
        <v>116</v>
      </c>
    </row>
    <row r="375" spans="3:6" s="2" customFormat="1" ht="15" hidden="1" x14ac:dyDescent="0.2">
      <c r="C375" t="s">
        <v>92</v>
      </c>
      <c r="D375"/>
      <c r="E375" t="s">
        <v>238</v>
      </c>
      <c r="F375" s="58">
        <v>1.34</v>
      </c>
    </row>
    <row r="376" spans="3:6" s="2" customFormat="1" ht="15.75" hidden="1" thickBot="1" x14ac:dyDescent="0.25">
      <c r="C376" s="57"/>
      <c r="D376" s="57"/>
      <c r="E376" s="57"/>
      <c r="F376" s="62"/>
    </row>
    <row r="377" spans="3:6" s="2" customFormat="1" ht="18.75" hidden="1" x14ac:dyDescent="0.3">
      <c r="C377" s="55" t="s">
        <v>114</v>
      </c>
      <c r="D377"/>
      <c r="E377" s="55" t="s">
        <v>115</v>
      </c>
      <c r="F377" s="60" t="s">
        <v>116</v>
      </c>
    </row>
    <row r="378" spans="3:6" s="2" customFormat="1" ht="15" hidden="1" x14ac:dyDescent="0.2">
      <c r="C378"/>
      <c r="D378"/>
      <c r="E378" t="s">
        <v>239</v>
      </c>
      <c r="F378" s="58">
        <v>1.32</v>
      </c>
    </row>
    <row r="379" spans="3:6" s="2" customFormat="1" ht="15" hidden="1" x14ac:dyDescent="0.2">
      <c r="C379"/>
      <c r="D379"/>
      <c r="E379" t="s">
        <v>240</v>
      </c>
      <c r="F379" s="58">
        <v>1.29</v>
      </c>
    </row>
    <row r="380" spans="3:6" s="2" customFormat="1" ht="15" hidden="1" x14ac:dyDescent="0.2">
      <c r="C380"/>
      <c r="D380"/>
      <c r="E380" t="s">
        <v>241</v>
      </c>
      <c r="F380" s="58">
        <v>1.28</v>
      </c>
    </row>
    <row r="381" spans="3:6" s="2" customFormat="1" ht="15" hidden="1" x14ac:dyDescent="0.2">
      <c r="C381"/>
      <c r="D381"/>
      <c r="E381" t="s">
        <v>242</v>
      </c>
      <c r="F381" s="58">
        <v>1.3</v>
      </c>
    </row>
    <row r="382" spans="3:6" s="2" customFormat="1" ht="15" hidden="1" x14ac:dyDescent="0.2">
      <c r="C382" t="s">
        <v>93</v>
      </c>
      <c r="D382"/>
      <c r="E382" t="s">
        <v>243</v>
      </c>
      <c r="F382" s="58">
        <v>1.31</v>
      </c>
    </row>
    <row r="383" spans="3:6" s="2" customFormat="1" ht="15" hidden="1" x14ac:dyDescent="0.2">
      <c r="C383"/>
      <c r="D383"/>
      <c r="E383" t="s">
        <v>244</v>
      </c>
      <c r="F383" s="58">
        <v>1.33</v>
      </c>
    </row>
    <row r="384" spans="3:6" s="2" customFormat="1" ht="15" hidden="1" x14ac:dyDescent="0.2">
      <c r="C384"/>
      <c r="D384"/>
      <c r="E384" t="s">
        <v>245</v>
      </c>
      <c r="F384" s="58">
        <v>1.3</v>
      </c>
    </row>
    <row r="385" spans="3:6" s="2" customFormat="1" ht="15" hidden="1" x14ac:dyDescent="0.2">
      <c r="C385"/>
      <c r="D385"/>
      <c r="E385" t="s">
        <v>246</v>
      </c>
      <c r="F385" s="58">
        <v>1.29</v>
      </c>
    </row>
    <row r="386" spans="3:6" s="2" customFormat="1" ht="15" hidden="1" x14ac:dyDescent="0.2">
      <c r="C386"/>
      <c r="D386"/>
      <c r="E386" t="s">
        <v>247</v>
      </c>
      <c r="F386" s="58">
        <v>1.3</v>
      </c>
    </row>
    <row r="387" spans="3:6" s="2" customFormat="1" ht="15" hidden="1" x14ac:dyDescent="0.2">
      <c r="C387"/>
      <c r="D387"/>
      <c r="E387" t="s">
        <v>248</v>
      </c>
      <c r="F387" s="58">
        <v>1.31</v>
      </c>
    </row>
    <row r="388" spans="3:6" s="2" customFormat="1" ht="15.75" hidden="1" thickBot="1" x14ac:dyDescent="0.25">
      <c r="C388" s="57"/>
      <c r="D388" s="57"/>
      <c r="E388" s="57"/>
      <c r="F388" s="62"/>
    </row>
    <row r="389" spans="3:6" s="2" customFormat="1" ht="18.75" hidden="1" x14ac:dyDescent="0.3">
      <c r="C389" s="55" t="s">
        <v>114</v>
      </c>
      <c r="D389"/>
      <c r="E389" s="55" t="s">
        <v>115</v>
      </c>
      <c r="F389" s="60" t="s">
        <v>116</v>
      </c>
    </row>
    <row r="390" spans="3:6" s="2" customFormat="1" ht="15" hidden="1" x14ac:dyDescent="0.2">
      <c r="C390" t="s">
        <v>94</v>
      </c>
      <c r="D390"/>
      <c r="E390" t="s">
        <v>249</v>
      </c>
      <c r="F390" s="58">
        <v>1.36</v>
      </c>
    </row>
    <row r="391" spans="3:6" s="2" customFormat="1" ht="15" hidden="1" x14ac:dyDescent="0.2">
      <c r="C391"/>
      <c r="D391"/>
      <c r="E391" t="s">
        <v>250</v>
      </c>
      <c r="F391" s="58">
        <v>1.35</v>
      </c>
    </row>
    <row r="392" spans="3:6" s="2" customFormat="1" ht="15.75" hidden="1" thickBot="1" x14ac:dyDescent="0.25">
      <c r="C392" s="57"/>
      <c r="D392" s="57"/>
      <c r="E392" s="57"/>
      <c r="F392" s="62"/>
    </row>
    <row r="393" spans="3:6" s="2" customFormat="1" ht="18.75" hidden="1" x14ac:dyDescent="0.3">
      <c r="C393" s="55" t="s">
        <v>114</v>
      </c>
      <c r="D393"/>
      <c r="E393" s="55" t="s">
        <v>115</v>
      </c>
      <c r="F393" s="60" t="s">
        <v>116</v>
      </c>
    </row>
    <row r="394" spans="3:6" s="2" customFormat="1" ht="15" hidden="1" x14ac:dyDescent="0.2">
      <c r="C394" t="s">
        <v>95</v>
      </c>
      <c r="D394"/>
      <c r="E394" t="s">
        <v>251</v>
      </c>
      <c r="F394" s="58">
        <v>1.34</v>
      </c>
    </row>
    <row r="395" spans="3:6" s="2" customFormat="1" ht="15.75" hidden="1" thickBot="1" x14ac:dyDescent="0.25">
      <c r="C395" s="57"/>
      <c r="D395" s="57"/>
      <c r="E395" s="57"/>
      <c r="F395" s="62"/>
    </row>
    <row r="396" spans="3:6" s="2" customFormat="1" ht="18.75" hidden="1" x14ac:dyDescent="0.3">
      <c r="C396" s="55" t="s">
        <v>114</v>
      </c>
      <c r="D396"/>
      <c r="E396" s="55" t="s">
        <v>115</v>
      </c>
      <c r="F396" s="60" t="s">
        <v>116</v>
      </c>
    </row>
    <row r="397" spans="3:6" s="2" customFormat="1" ht="15" hidden="1" x14ac:dyDescent="0.2">
      <c r="C397" t="s">
        <v>252</v>
      </c>
      <c r="D397"/>
      <c r="E397" t="s">
        <v>253</v>
      </c>
      <c r="F397" s="58">
        <v>1.33</v>
      </c>
    </row>
    <row r="398" spans="3:6" s="2" customFormat="1" ht="15.75" hidden="1" thickBot="1" x14ac:dyDescent="0.25">
      <c r="C398" s="57"/>
      <c r="D398" s="57"/>
      <c r="E398" s="57"/>
      <c r="F398" s="62"/>
    </row>
    <row r="399" spans="3:6" s="2" customFormat="1" ht="18.75" hidden="1" x14ac:dyDescent="0.3">
      <c r="C399" s="55" t="s">
        <v>114</v>
      </c>
      <c r="D399"/>
      <c r="E399" s="55" t="s">
        <v>115</v>
      </c>
      <c r="F399" s="60" t="s">
        <v>116</v>
      </c>
    </row>
    <row r="400" spans="3:6" s="2" customFormat="1" ht="15" hidden="1" x14ac:dyDescent="0.2">
      <c r="C400" t="s">
        <v>99</v>
      </c>
      <c r="D400"/>
      <c r="E400" t="s">
        <v>239</v>
      </c>
      <c r="F400" s="58">
        <v>1.31</v>
      </c>
    </row>
    <row r="401" spans="3:6" s="2" customFormat="1" ht="15" hidden="1" x14ac:dyDescent="0.2">
      <c r="C401"/>
      <c r="D401"/>
      <c r="E401" t="s">
        <v>254</v>
      </c>
      <c r="F401" s="58">
        <v>1.31</v>
      </c>
    </row>
    <row r="402" spans="3:6" s="2" customFormat="1" ht="15.75" hidden="1" thickBot="1" x14ac:dyDescent="0.25">
      <c r="C402" s="57"/>
      <c r="D402" s="57"/>
      <c r="E402" s="57"/>
      <c r="F402" s="62"/>
    </row>
    <row r="403" spans="3:6" s="2" customFormat="1" ht="18.75" hidden="1" x14ac:dyDescent="0.3">
      <c r="C403" s="55" t="s">
        <v>114</v>
      </c>
      <c r="D403"/>
      <c r="E403" s="55" t="s">
        <v>115</v>
      </c>
      <c r="F403" s="60" t="s">
        <v>116</v>
      </c>
    </row>
    <row r="404" spans="3:6" s="2" customFormat="1" ht="15" hidden="1" x14ac:dyDescent="0.2">
      <c r="C404" t="s">
        <v>100</v>
      </c>
      <c r="D404"/>
      <c r="E404" t="s">
        <v>228</v>
      </c>
      <c r="F404" s="58">
        <v>1.29</v>
      </c>
    </row>
    <row r="405" spans="3:6" s="2" customFormat="1" ht="15" hidden="1" x14ac:dyDescent="0.2">
      <c r="C405"/>
      <c r="D405"/>
      <c r="E405" t="s">
        <v>255</v>
      </c>
      <c r="F405" s="58">
        <v>1.32</v>
      </c>
    </row>
    <row r="406" spans="3:6" s="2" customFormat="1" ht="15" hidden="1" x14ac:dyDescent="0.2">
      <c r="C406"/>
      <c r="D406"/>
      <c r="E406" t="s">
        <v>256</v>
      </c>
      <c r="F406" s="58">
        <v>1.28</v>
      </c>
    </row>
    <row r="407" spans="3:6" s="2" customFormat="1" ht="15" hidden="1" x14ac:dyDescent="0.2">
      <c r="C407"/>
      <c r="D407"/>
      <c r="E407" t="s">
        <v>257</v>
      </c>
      <c r="F407" s="58">
        <v>1.31</v>
      </c>
    </row>
    <row r="408" spans="3:6" s="2" customFormat="1" ht="15" hidden="1" x14ac:dyDescent="0.2">
      <c r="C408"/>
      <c r="D408"/>
      <c r="E408" t="s">
        <v>258</v>
      </c>
      <c r="F408" s="58">
        <v>1.29</v>
      </c>
    </row>
    <row r="409" spans="3:6" s="2" customFormat="1" ht="15" hidden="1" x14ac:dyDescent="0.2">
      <c r="C409"/>
      <c r="D409"/>
      <c r="E409" t="s">
        <v>259</v>
      </c>
      <c r="F409" s="58">
        <v>1.3</v>
      </c>
    </row>
    <row r="410" spans="3:6" s="2" customFormat="1" ht="15.75" hidden="1" thickBot="1" x14ac:dyDescent="0.25">
      <c r="C410" s="57"/>
      <c r="D410" s="57"/>
      <c r="E410" s="57"/>
      <c r="F410" s="62"/>
    </row>
    <row r="411" spans="3:6" s="2" customFormat="1" ht="18.75" hidden="1" x14ac:dyDescent="0.3">
      <c r="C411" s="55" t="s">
        <v>114</v>
      </c>
      <c r="D411"/>
      <c r="E411" s="55" t="s">
        <v>115</v>
      </c>
      <c r="F411" s="60" t="s">
        <v>116</v>
      </c>
    </row>
    <row r="412" spans="3:6" s="2" customFormat="1" ht="15" hidden="1" x14ac:dyDescent="0.2">
      <c r="C412" t="s">
        <v>101</v>
      </c>
      <c r="D412"/>
      <c r="E412" t="s">
        <v>260</v>
      </c>
      <c r="F412" s="58">
        <v>1.37</v>
      </c>
    </row>
    <row r="413" spans="3:6" s="2" customFormat="1" ht="15.75" hidden="1" thickBot="1" x14ac:dyDescent="0.25">
      <c r="C413" s="57"/>
      <c r="D413" s="57"/>
      <c r="E413" s="57"/>
      <c r="F413" s="62"/>
    </row>
    <row r="414" spans="3:6" s="2" customFormat="1" ht="18.75" hidden="1" x14ac:dyDescent="0.3">
      <c r="C414" s="55" t="s">
        <v>114</v>
      </c>
      <c r="D414"/>
      <c r="E414" s="55" t="s">
        <v>115</v>
      </c>
      <c r="F414" s="60" t="s">
        <v>116</v>
      </c>
    </row>
    <row r="415" spans="3:6" s="2" customFormat="1" ht="15" hidden="1" x14ac:dyDescent="0.2">
      <c r="C415" t="s">
        <v>102</v>
      </c>
      <c r="D415"/>
      <c r="E415" t="s">
        <v>261</v>
      </c>
      <c r="F415" s="58">
        <v>1.31</v>
      </c>
    </row>
    <row r="416" spans="3:6" s="2" customFormat="1" ht="15.75" hidden="1" thickBot="1" x14ac:dyDescent="0.25">
      <c r="C416" s="57"/>
      <c r="D416" s="57"/>
      <c r="E416" s="57"/>
      <c r="F416" s="62"/>
    </row>
    <row r="417" spans="3:6" s="2" customFormat="1" ht="18.75" hidden="1" x14ac:dyDescent="0.3">
      <c r="C417" s="55" t="s">
        <v>114</v>
      </c>
      <c r="D417"/>
      <c r="E417" s="55" t="s">
        <v>115</v>
      </c>
      <c r="F417" s="60" t="s">
        <v>116</v>
      </c>
    </row>
    <row r="418" spans="3:6" s="2" customFormat="1" ht="15" hidden="1" x14ac:dyDescent="0.2">
      <c r="C418" t="s">
        <v>103</v>
      </c>
      <c r="D418"/>
      <c r="E418" t="s">
        <v>262</v>
      </c>
      <c r="F418" s="58">
        <v>1.3</v>
      </c>
    </row>
    <row r="419" spans="3:6" s="2" customFormat="1" ht="15" hidden="1" x14ac:dyDescent="0.2">
      <c r="C419"/>
      <c r="D419"/>
      <c r="E419" t="s">
        <v>263</v>
      </c>
      <c r="F419" s="58">
        <v>1.28</v>
      </c>
    </row>
    <row r="420" spans="3:6" s="2" customFormat="1" ht="15" hidden="1" x14ac:dyDescent="0.2">
      <c r="C420"/>
      <c r="D420"/>
      <c r="E420" t="s">
        <v>264</v>
      </c>
      <c r="F420" s="58">
        <v>1.29</v>
      </c>
    </row>
    <row r="421" spans="3:6" s="2" customFormat="1" ht="15.75" hidden="1" thickBot="1" x14ac:dyDescent="0.25">
      <c r="C421" s="57"/>
      <c r="D421" s="57"/>
      <c r="E421" s="57"/>
      <c r="F421" s="62"/>
    </row>
    <row r="422" spans="3:6" s="2" customFormat="1" ht="18.75" hidden="1" x14ac:dyDescent="0.3">
      <c r="C422" s="55" t="s">
        <v>114</v>
      </c>
      <c r="D422"/>
      <c r="E422" s="55" t="s">
        <v>115</v>
      </c>
      <c r="F422" s="60" t="s">
        <v>116</v>
      </c>
    </row>
    <row r="423" spans="3:6" s="2" customFormat="1" ht="15" hidden="1" x14ac:dyDescent="0.2">
      <c r="C423" t="s">
        <v>104</v>
      </c>
      <c r="D423"/>
      <c r="E423" t="s">
        <v>265</v>
      </c>
      <c r="F423" s="56">
        <v>1.28</v>
      </c>
    </row>
    <row r="424" spans="3:6" s="2" customFormat="1" ht="15" hidden="1" x14ac:dyDescent="0.2">
      <c r="C424"/>
      <c r="D424"/>
      <c r="E424" t="s">
        <v>266</v>
      </c>
      <c r="F424" s="56">
        <v>1.29</v>
      </c>
    </row>
    <row r="425" spans="3:6" s="2" customFormat="1" ht="15.75" hidden="1" thickBot="1" x14ac:dyDescent="0.25">
      <c r="C425" s="57"/>
      <c r="D425" s="57"/>
      <c r="E425" s="57"/>
      <c r="F425" s="62"/>
    </row>
    <row r="426" spans="3:6" s="2" customFormat="1" ht="18.75" hidden="1" x14ac:dyDescent="0.3">
      <c r="C426" s="55" t="s">
        <v>114</v>
      </c>
      <c r="D426"/>
      <c r="E426" s="55" t="s">
        <v>115</v>
      </c>
      <c r="F426" s="60" t="s">
        <v>116</v>
      </c>
    </row>
    <row r="427" spans="3:6" s="2" customFormat="1" ht="15" hidden="1" x14ac:dyDescent="0.2">
      <c r="C427"/>
      <c r="D427"/>
      <c r="E427" t="s">
        <v>267</v>
      </c>
      <c r="F427" s="58">
        <v>1.08</v>
      </c>
    </row>
    <row r="428" spans="3:6" s="2" customFormat="1" ht="15" hidden="1" x14ac:dyDescent="0.2">
      <c r="C428"/>
      <c r="D428"/>
      <c r="E428" t="s">
        <v>268</v>
      </c>
      <c r="F428" s="58">
        <v>1.1100000000000001</v>
      </c>
    </row>
    <row r="429" spans="3:6" s="2" customFormat="1" ht="15" hidden="1" x14ac:dyDescent="0.2">
      <c r="C429"/>
      <c r="D429"/>
      <c r="E429" t="s">
        <v>269</v>
      </c>
      <c r="F429" s="58">
        <v>1.1200000000000001</v>
      </c>
    </row>
    <row r="430" spans="3:6" s="2" customFormat="1" ht="15" hidden="1" x14ac:dyDescent="0.2">
      <c r="C430"/>
      <c r="D430"/>
      <c r="E430" t="s">
        <v>270</v>
      </c>
      <c r="F430" s="58">
        <v>1.1000000000000001</v>
      </c>
    </row>
    <row r="431" spans="3:6" s="2" customFormat="1" ht="15" hidden="1" x14ac:dyDescent="0.2">
      <c r="C431"/>
      <c r="D431"/>
      <c r="E431" t="s">
        <v>271</v>
      </c>
      <c r="F431" s="58">
        <v>1.07</v>
      </c>
    </row>
    <row r="432" spans="3:6" s="2" customFormat="1" ht="15" hidden="1" x14ac:dyDescent="0.2">
      <c r="C432"/>
      <c r="D432"/>
      <c r="E432" t="s">
        <v>272</v>
      </c>
      <c r="F432" s="58">
        <v>1.07</v>
      </c>
    </row>
    <row r="433" spans="3:6" s="2" customFormat="1" ht="15" hidden="1" x14ac:dyDescent="0.2">
      <c r="C433"/>
      <c r="D433"/>
      <c r="E433" t="s">
        <v>273</v>
      </c>
      <c r="F433" s="58">
        <v>1.1399999999999999</v>
      </c>
    </row>
    <row r="434" spans="3:6" s="2" customFormat="1" ht="15" hidden="1" x14ac:dyDescent="0.2">
      <c r="C434" t="s">
        <v>105</v>
      </c>
      <c r="D434"/>
      <c r="E434" t="s">
        <v>274</v>
      </c>
      <c r="F434" s="58">
        <v>1.1299999999999999</v>
      </c>
    </row>
    <row r="435" spans="3:6" s="2" customFormat="1" ht="15" hidden="1" x14ac:dyDescent="0.2">
      <c r="C435"/>
      <c r="D435"/>
      <c r="E435" t="s">
        <v>105</v>
      </c>
      <c r="F435" s="58">
        <v>1.0900000000000001</v>
      </c>
    </row>
    <row r="436" spans="3:6" s="2" customFormat="1" ht="15" hidden="1" x14ac:dyDescent="0.2">
      <c r="C436"/>
      <c r="D436"/>
      <c r="E436" t="s">
        <v>275</v>
      </c>
      <c r="F436" s="58">
        <v>1.0900000000000001</v>
      </c>
    </row>
    <row r="437" spans="3:6" s="2" customFormat="1" ht="15" hidden="1" x14ac:dyDescent="0.2">
      <c r="C437"/>
      <c r="D437"/>
      <c r="E437" t="s">
        <v>276</v>
      </c>
      <c r="F437" s="58">
        <v>1.0900000000000001</v>
      </c>
    </row>
    <row r="438" spans="3:6" s="2" customFormat="1" ht="15" hidden="1" x14ac:dyDescent="0.2">
      <c r="C438"/>
      <c r="D438"/>
      <c r="E438" t="s">
        <v>277</v>
      </c>
      <c r="F438" s="58">
        <v>1.07</v>
      </c>
    </row>
    <row r="439" spans="3:6" s="2" customFormat="1" ht="15" hidden="1" x14ac:dyDescent="0.2">
      <c r="C439"/>
      <c r="D439"/>
      <c r="E439" t="s">
        <v>278</v>
      </c>
      <c r="F439" s="58">
        <v>1.1200000000000001</v>
      </c>
    </row>
    <row r="440" spans="3:6" s="2" customFormat="1" ht="15" hidden="1" x14ac:dyDescent="0.2">
      <c r="C440"/>
      <c r="D440"/>
      <c r="E440" t="s">
        <v>279</v>
      </c>
      <c r="F440" s="58">
        <v>1.07</v>
      </c>
    </row>
    <row r="441" spans="3:6" s="2" customFormat="1" ht="15" hidden="1" x14ac:dyDescent="0.2">
      <c r="C441"/>
      <c r="D441"/>
      <c r="E441" t="s">
        <v>280</v>
      </c>
      <c r="F441" s="58">
        <v>1.1000000000000001</v>
      </c>
    </row>
    <row r="442" spans="3:6" s="2" customFormat="1" ht="15" hidden="1" x14ac:dyDescent="0.2">
      <c r="C442"/>
      <c r="D442"/>
      <c r="E442" t="s">
        <v>281</v>
      </c>
      <c r="F442" s="58">
        <v>1.0900000000000001</v>
      </c>
    </row>
    <row r="443" spans="3:6" s="2" customFormat="1" ht="15.75" hidden="1" thickBot="1" x14ac:dyDescent="0.25">
      <c r="C443" s="57"/>
      <c r="D443" s="57"/>
      <c r="E443" s="57"/>
      <c r="F443" s="62"/>
    </row>
    <row r="444" spans="3:6" s="2" customFormat="1" ht="18.75" hidden="1" x14ac:dyDescent="0.3">
      <c r="C444" s="55" t="s">
        <v>114</v>
      </c>
      <c r="D444"/>
      <c r="E444" s="55" t="s">
        <v>115</v>
      </c>
      <c r="F444" s="60" t="s">
        <v>116</v>
      </c>
    </row>
    <row r="445" spans="3:6" s="2" customFormat="1" ht="15" hidden="1" x14ac:dyDescent="0.2">
      <c r="C445"/>
      <c r="D445"/>
      <c r="E445" t="s">
        <v>282</v>
      </c>
      <c r="F445" s="58">
        <v>1.05</v>
      </c>
    </row>
    <row r="446" spans="3:6" s="2" customFormat="1" ht="15" hidden="1" x14ac:dyDescent="0.2">
      <c r="C446"/>
      <c r="D446"/>
      <c r="E446" t="s">
        <v>283</v>
      </c>
      <c r="F446" s="58">
        <v>1.03</v>
      </c>
    </row>
    <row r="447" spans="3:6" s="2" customFormat="1" ht="15" hidden="1" x14ac:dyDescent="0.2">
      <c r="C447"/>
      <c r="D447"/>
      <c r="E447" t="s">
        <v>284</v>
      </c>
      <c r="F447" s="58">
        <v>1.04</v>
      </c>
    </row>
    <row r="448" spans="3:6" s="2" customFormat="1" ht="15" hidden="1" x14ac:dyDescent="0.2">
      <c r="C448"/>
      <c r="D448"/>
      <c r="E448" t="s">
        <v>285</v>
      </c>
      <c r="F448" s="58">
        <v>1.05</v>
      </c>
    </row>
    <row r="449" spans="3:6" s="2" customFormat="1" ht="15" hidden="1" x14ac:dyDescent="0.2">
      <c r="C449"/>
      <c r="D449"/>
      <c r="E449" t="s">
        <v>286</v>
      </c>
      <c r="F449" s="58">
        <v>1.06</v>
      </c>
    </row>
    <row r="450" spans="3:6" s="2" customFormat="1" ht="15" hidden="1" x14ac:dyDescent="0.2">
      <c r="C450"/>
      <c r="D450"/>
      <c r="E450" t="s">
        <v>287</v>
      </c>
      <c r="F450" s="58">
        <v>1.04</v>
      </c>
    </row>
    <row r="451" spans="3:6" s="2" customFormat="1" ht="15" hidden="1" x14ac:dyDescent="0.2">
      <c r="C451"/>
      <c r="D451"/>
      <c r="E451" t="s">
        <v>106</v>
      </c>
      <c r="F451" s="58">
        <v>1.02</v>
      </c>
    </row>
    <row r="452" spans="3:6" s="2" customFormat="1" ht="15" hidden="1" x14ac:dyDescent="0.2">
      <c r="C452" t="s">
        <v>106</v>
      </c>
      <c r="D452"/>
      <c r="E452" t="s">
        <v>288</v>
      </c>
      <c r="F452" s="58">
        <v>1.03</v>
      </c>
    </row>
    <row r="453" spans="3:6" s="2" customFormat="1" ht="15" hidden="1" x14ac:dyDescent="0.2">
      <c r="C453"/>
      <c r="D453"/>
      <c r="E453" t="s">
        <v>289</v>
      </c>
      <c r="F453" s="58">
        <v>1.06</v>
      </c>
    </row>
    <row r="454" spans="3:6" s="2" customFormat="1" ht="15" hidden="1" x14ac:dyDescent="0.2">
      <c r="C454"/>
      <c r="D454"/>
      <c r="E454" t="s">
        <v>290</v>
      </c>
      <c r="F454" s="58">
        <v>1.04</v>
      </c>
    </row>
    <row r="455" spans="3:6" s="2" customFormat="1" ht="15" hidden="1" x14ac:dyDescent="0.2">
      <c r="C455"/>
      <c r="D455"/>
      <c r="E455" t="s">
        <v>291</v>
      </c>
      <c r="F455" s="58">
        <v>1.03</v>
      </c>
    </row>
    <row r="456" spans="3:6" s="2" customFormat="1" ht="15" hidden="1" x14ac:dyDescent="0.2">
      <c r="C456"/>
      <c r="D456"/>
      <c r="E456" t="s">
        <v>292</v>
      </c>
      <c r="F456" s="58">
        <v>1.03</v>
      </c>
    </row>
    <row r="457" spans="3:6" s="2" customFormat="1" ht="15" hidden="1" x14ac:dyDescent="0.2">
      <c r="C457"/>
      <c r="D457"/>
      <c r="E457" t="s">
        <v>293</v>
      </c>
      <c r="F457" s="58">
        <v>1.04</v>
      </c>
    </row>
    <row r="458" spans="3:6" s="2" customFormat="1" ht="15" hidden="1" x14ac:dyDescent="0.2">
      <c r="C458"/>
      <c r="D458"/>
      <c r="E458" t="s">
        <v>294</v>
      </c>
      <c r="F458" s="58">
        <v>1.05</v>
      </c>
    </row>
    <row r="459" spans="3:6" s="2" customFormat="1" ht="15" hidden="1" x14ac:dyDescent="0.2">
      <c r="C459"/>
      <c r="D459"/>
      <c r="E459" t="s">
        <v>295</v>
      </c>
      <c r="F459" s="58">
        <v>1.05</v>
      </c>
    </row>
    <row r="460" spans="3:6" s="2" customFormat="1" ht="15" hidden="1" x14ac:dyDescent="0.2">
      <c r="C460"/>
      <c r="D460"/>
      <c r="E460" t="s">
        <v>296</v>
      </c>
      <c r="F460" s="58">
        <v>1.04</v>
      </c>
    </row>
    <row r="461" spans="3:6" s="2" customFormat="1" ht="15.75" hidden="1" thickBot="1" x14ac:dyDescent="0.25">
      <c r="C461" s="57"/>
      <c r="D461" s="57"/>
      <c r="E461" s="57"/>
      <c r="F461" s="62"/>
    </row>
    <row r="462" spans="3:6" s="2" customFormat="1" ht="18.75" hidden="1" x14ac:dyDescent="0.3">
      <c r="C462" s="55" t="s">
        <v>114</v>
      </c>
      <c r="D462"/>
      <c r="E462" s="55" t="s">
        <v>115</v>
      </c>
      <c r="F462" s="60" t="s">
        <v>116</v>
      </c>
    </row>
    <row r="463" spans="3:6" s="2" customFormat="1" ht="15" hidden="1" x14ac:dyDescent="0.2">
      <c r="C463"/>
      <c r="D463"/>
      <c r="E463" t="s">
        <v>297</v>
      </c>
      <c r="F463" s="58">
        <v>1.06</v>
      </c>
    </row>
    <row r="464" spans="3:6" s="2" customFormat="1" ht="15" hidden="1" x14ac:dyDescent="0.2">
      <c r="C464"/>
      <c r="D464"/>
      <c r="E464" t="s">
        <v>298</v>
      </c>
      <c r="F464" s="58">
        <v>1.08</v>
      </c>
    </row>
    <row r="465" spans="3:6" s="2" customFormat="1" ht="15" hidden="1" x14ac:dyDescent="0.2">
      <c r="C465"/>
      <c r="D465"/>
      <c r="E465" t="s">
        <v>299</v>
      </c>
      <c r="F465" s="58">
        <v>1.06</v>
      </c>
    </row>
    <row r="466" spans="3:6" s="2" customFormat="1" ht="15" hidden="1" x14ac:dyDescent="0.2">
      <c r="C466"/>
      <c r="D466"/>
      <c r="E466" t="s">
        <v>300</v>
      </c>
      <c r="F466" s="58">
        <v>1.0900000000000001</v>
      </c>
    </row>
    <row r="467" spans="3:6" s="2" customFormat="1" ht="15" hidden="1" x14ac:dyDescent="0.2">
      <c r="C467"/>
      <c r="D467"/>
      <c r="E467" t="s">
        <v>301</v>
      </c>
      <c r="F467" s="58">
        <v>1.07</v>
      </c>
    </row>
    <row r="468" spans="3:6" s="2" customFormat="1" ht="15" hidden="1" x14ac:dyDescent="0.2">
      <c r="C468"/>
      <c r="D468"/>
      <c r="E468" t="s">
        <v>302</v>
      </c>
      <c r="F468" s="58">
        <v>1.06</v>
      </c>
    </row>
    <row r="469" spans="3:6" s="2" customFormat="1" ht="15" hidden="1" x14ac:dyDescent="0.2">
      <c r="C469" t="s">
        <v>107</v>
      </c>
      <c r="D469"/>
      <c r="E469" t="s">
        <v>303</v>
      </c>
      <c r="F469" s="58">
        <v>1.08</v>
      </c>
    </row>
    <row r="470" spans="3:6" s="2" customFormat="1" ht="15" hidden="1" x14ac:dyDescent="0.2">
      <c r="C470"/>
      <c r="D470"/>
      <c r="E470" t="s">
        <v>304</v>
      </c>
      <c r="F470" s="58">
        <v>1.07</v>
      </c>
    </row>
    <row r="471" spans="3:6" s="2" customFormat="1" ht="15" hidden="1" x14ac:dyDescent="0.2">
      <c r="C471"/>
      <c r="D471"/>
      <c r="E471" t="s">
        <v>305</v>
      </c>
      <c r="F471" s="58">
        <v>1.06</v>
      </c>
    </row>
    <row r="472" spans="3:6" s="2" customFormat="1" ht="15" hidden="1" x14ac:dyDescent="0.2">
      <c r="C472"/>
      <c r="D472"/>
      <c r="E472" t="s">
        <v>306</v>
      </c>
      <c r="F472" s="58">
        <v>1.1000000000000001</v>
      </c>
    </row>
    <row r="473" spans="3:6" s="2" customFormat="1" ht="15" hidden="1" x14ac:dyDescent="0.2">
      <c r="C473"/>
      <c r="D473"/>
      <c r="E473" t="s">
        <v>307</v>
      </c>
      <c r="F473" s="58">
        <v>1.08</v>
      </c>
    </row>
    <row r="474" spans="3:6" s="2" customFormat="1" ht="15" hidden="1" x14ac:dyDescent="0.2">
      <c r="C474"/>
      <c r="D474"/>
      <c r="E474" t="s">
        <v>308</v>
      </c>
      <c r="F474" s="58">
        <v>1.07</v>
      </c>
    </row>
    <row r="475" spans="3:6" s="2" customFormat="1" ht="15" hidden="1" x14ac:dyDescent="0.2">
      <c r="C475"/>
      <c r="D475"/>
      <c r="E475" t="s">
        <v>309</v>
      </c>
      <c r="F475" s="58">
        <v>1.05</v>
      </c>
    </row>
    <row r="476" spans="3:6" s="2" customFormat="1" ht="15" hidden="1" x14ac:dyDescent="0.2">
      <c r="C476"/>
      <c r="D476"/>
      <c r="E476" t="s">
        <v>107</v>
      </c>
      <c r="F476" s="58">
        <v>1.0900000000000001</v>
      </c>
    </row>
    <row r="477" spans="3:6" s="2" customFormat="1" ht="15" hidden="1" x14ac:dyDescent="0.2">
      <c r="C477"/>
      <c r="D477"/>
      <c r="E477" t="s">
        <v>310</v>
      </c>
      <c r="F477" s="58">
        <v>1.06</v>
      </c>
    </row>
    <row r="478" spans="3:6" s="2" customFormat="1" ht="15.75" hidden="1" thickBot="1" x14ac:dyDescent="0.25">
      <c r="C478" s="57"/>
      <c r="D478" s="57"/>
      <c r="E478" s="57"/>
      <c r="F478" s="62"/>
    </row>
    <row r="479" spans="3:6" s="2" customFormat="1" ht="18.75" hidden="1" x14ac:dyDescent="0.3">
      <c r="C479" s="55" t="s">
        <v>114</v>
      </c>
      <c r="D479"/>
      <c r="E479" s="55" t="s">
        <v>115</v>
      </c>
      <c r="F479" s="60" t="s">
        <v>116</v>
      </c>
    </row>
    <row r="480" spans="3:6" s="2" customFormat="1" ht="15" hidden="1" x14ac:dyDescent="0.2">
      <c r="C480"/>
      <c r="D480"/>
      <c r="E480" t="s">
        <v>311</v>
      </c>
      <c r="F480" s="58">
        <v>1.19</v>
      </c>
    </row>
    <row r="481" spans="3:6" s="2" customFormat="1" ht="15" hidden="1" x14ac:dyDescent="0.2">
      <c r="C481"/>
      <c r="D481"/>
      <c r="E481" t="s">
        <v>312</v>
      </c>
      <c r="F481" s="58">
        <v>1.19</v>
      </c>
    </row>
    <row r="482" spans="3:6" s="2" customFormat="1" ht="15" hidden="1" x14ac:dyDescent="0.2">
      <c r="C482"/>
      <c r="D482"/>
      <c r="E482" t="s">
        <v>313</v>
      </c>
      <c r="F482" s="58">
        <v>1.22</v>
      </c>
    </row>
    <row r="483" spans="3:6" s="2" customFormat="1" ht="15" hidden="1" x14ac:dyDescent="0.2">
      <c r="C483"/>
      <c r="D483"/>
      <c r="E483" t="s">
        <v>314</v>
      </c>
      <c r="F483" s="58">
        <v>1.19</v>
      </c>
    </row>
    <row r="484" spans="3:6" s="2" customFormat="1" ht="15" hidden="1" x14ac:dyDescent="0.2">
      <c r="C484"/>
      <c r="D484"/>
      <c r="E484" t="s">
        <v>315</v>
      </c>
      <c r="F484" s="58">
        <v>1.21</v>
      </c>
    </row>
    <row r="485" spans="3:6" s="2" customFormat="1" ht="15" hidden="1" x14ac:dyDescent="0.2">
      <c r="C485"/>
      <c r="D485"/>
      <c r="E485" t="s">
        <v>316</v>
      </c>
      <c r="F485" s="58">
        <v>1.2</v>
      </c>
    </row>
    <row r="486" spans="3:6" s="2" customFormat="1" ht="15" hidden="1" x14ac:dyDescent="0.2">
      <c r="C486"/>
      <c r="D486"/>
      <c r="E486" t="s">
        <v>317</v>
      </c>
      <c r="F486" s="58">
        <v>1.19</v>
      </c>
    </row>
    <row r="487" spans="3:6" s="2" customFormat="1" ht="15" hidden="1" x14ac:dyDescent="0.2">
      <c r="C487"/>
      <c r="D487"/>
      <c r="E487" t="s">
        <v>318</v>
      </c>
      <c r="F487" s="58">
        <v>1.2</v>
      </c>
    </row>
    <row r="488" spans="3:6" s="2" customFormat="1" ht="15" hidden="1" x14ac:dyDescent="0.2">
      <c r="C488" t="s">
        <v>108</v>
      </c>
      <c r="D488"/>
      <c r="E488" t="s">
        <v>319</v>
      </c>
      <c r="F488" s="58">
        <v>1.21</v>
      </c>
    </row>
    <row r="489" spans="3:6" s="2" customFormat="1" ht="15" hidden="1" x14ac:dyDescent="0.2">
      <c r="C489"/>
      <c r="D489"/>
      <c r="E489" t="s">
        <v>320</v>
      </c>
      <c r="F489" s="58">
        <v>1.2</v>
      </c>
    </row>
    <row r="490" spans="3:6" s="2" customFormat="1" ht="15" hidden="1" x14ac:dyDescent="0.2">
      <c r="C490"/>
      <c r="D490"/>
      <c r="E490" t="s">
        <v>321</v>
      </c>
      <c r="F490" s="58">
        <v>1.19</v>
      </c>
    </row>
    <row r="491" spans="3:6" s="2" customFormat="1" ht="15" hidden="1" x14ac:dyDescent="0.2">
      <c r="C491"/>
      <c r="D491"/>
      <c r="E491" t="s">
        <v>108</v>
      </c>
      <c r="F491" s="58">
        <v>1.19</v>
      </c>
    </row>
    <row r="492" spans="3:6" s="2" customFormat="1" ht="15" hidden="1" x14ac:dyDescent="0.2">
      <c r="C492"/>
      <c r="D492"/>
      <c r="E492" t="s">
        <v>322</v>
      </c>
      <c r="F492" s="58">
        <v>1.22</v>
      </c>
    </row>
    <row r="493" spans="3:6" s="2" customFormat="1" ht="15" hidden="1" x14ac:dyDescent="0.2">
      <c r="C493"/>
      <c r="D493"/>
      <c r="E493" t="s">
        <v>323</v>
      </c>
      <c r="F493" s="58">
        <v>1.21</v>
      </c>
    </row>
    <row r="494" spans="3:6" s="2" customFormat="1" ht="15" hidden="1" x14ac:dyDescent="0.2">
      <c r="C494"/>
      <c r="D494"/>
      <c r="E494" t="s">
        <v>324</v>
      </c>
      <c r="F494" s="58">
        <v>1.21</v>
      </c>
    </row>
    <row r="495" spans="3:6" s="2" customFormat="1" ht="15" hidden="1" x14ac:dyDescent="0.2">
      <c r="C495"/>
      <c r="D495"/>
      <c r="E495" t="s">
        <v>325</v>
      </c>
      <c r="F495" s="58">
        <v>1.21</v>
      </c>
    </row>
    <row r="496" spans="3:6" s="2" customFormat="1" ht="15" hidden="1" x14ac:dyDescent="0.2">
      <c r="C496"/>
      <c r="D496"/>
      <c r="E496" t="s">
        <v>326</v>
      </c>
      <c r="F496" s="58">
        <v>1.21</v>
      </c>
    </row>
    <row r="497" spans="3:6" s="2" customFormat="1" ht="15" hidden="1" x14ac:dyDescent="0.2">
      <c r="C497"/>
      <c r="D497"/>
      <c r="E497" t="s">
        <v>327</v>
      </c>
      <c r="F497" s="58">
        <v>1.18</v>
      </c>
    </row>
    <row r="498" spans="3:6" s="2" customFormat="1" ht="15.75" hidden="1" thickBot="1" x14ac:dyDescent="0.25">
      <c r="C498" s="57"/>
      <c r="D498" s="57"/>
      <c r="E498" s="57"/>
      <c r="F498" s="62"/>
    </row>
    <row r="499" spans="3:6" s="2" customFormat="1" ht="18.75" hidden="1" x14ac:dyDescent="0.3">
      <c r="C499" s="55" t="s">
        <v>114</v>
      </c>
      <c r="D499"/>
      <c r="E499" s="55" t="s">
        <v>115</v>
      </c>
      <c r="F499" s="60" t="s">
        <v>116</v>
      </c>
    </row>
    <row r="500" spans="3:6" s="2" customFormat="1" ht="15" hidden="1" x14ac:dyDescent="0.2">
      <c r="C500"/>
      <c r="D500"/>
      <c r="E500" t="s">
        <v>328</v>
      </c>
      <c r="F500" s="58">
        <v>1.06</v>
      </c>
    </row>
    <row r="501" spans="3:6" s="2" customFormat="1" ht="15" hidden="1" x14ac:dyDescent="0.2">
      <c r="C501"/>
      <c r="D501"/>
      <c r="E501" t="s">
        <v>329</v>
      </c>
      <c r="F501" s="58">
        <v>1.07</v>
      </c>
    </row>
    <row r="502" spans="3:6" s="2" customFormat="1" ht="15" hidden="1" x14ac:dyDescent="0.2">
      <c r="C502"/>
      <c r="D502"/>
      <c r="E502" t="s">
        <v>330</v>
      </c>
      <c r="F502" s="58">
        <v>1.05</v>
      </c>
    </row>
    <row r="503" spans="3:6" s="2" customFormat="1" ht="15" hidden="1" x14ac:dyDescent="0.2">
      <c r="C503"/>
      <c r="D503"/>
      <c r="E503" t="s">
        <v>331</v>
      </c>
      <c r="F503" s="58">
        <v>1.06</v>
      </c>
    </row>
    <row r="504" spans="3:6" s="2" customFormat="1" ht="15" hidden="1" x14ac:dyDescent="0.2">
      <c r="C504"/>
      <c r="D504"/>
      <c r="E504" t="s">
        <v>332</v>
      </c>
      <c r="F504" s="58">
        <v>1.03</v>
      </c>
    </row>
    <row r="505" spans="3:6" s="2" customFormat="1" ht="15" hidden="1" x14ac:dyDescent="0.2">
      <c r="C505"/>
      <c r="D505"/>
      <c r="E505" t="s">
        <v>333</v>
      </c>
      <c r="F505" s="58">
        <v>1.05</v>
      </c>
    </row>
    <row r="506" spans="3:6" s="2" customFormat="1" ht="15" hidden="1" x14ac:dyDescent="0.2">
      <c r="C506"/>
      <c r="D506"/>
      <c r="E506" t="s">
        <v>334</v>
      </c>
      <c r="F506" s="58">
        <v>1.05</v>
      </c>
    </row>
    <row r="507" spans="3:6" s="2" customFormat="1" ht="15" hidden="1" x14ac:dyDescent="0.2">
      <c r="C507"/>
      <c r="D507"/>
      <c r="E507" t="s">
        <v>335</v>
      </c>
      <c r="F507" s="58">
        <v>1.06</v>
      </c>
    </row>
    <row r="508" spans="3:6" s="2" customFormat="1" ht="15" hidden="1" x14ac:dyDescent="0.2">
      <c r="C508"/>
      <c r="D508"/>
      <c r="E508" t="s">
        <v>336</v>
      </c>
      <c r="F508" s="58">
        <v>1.04</v>
      </c>
    </row>
    <row r="509" spans="3:6" s="2" customFormat="1" ht="15" hidden="1" x14ac:dyDescent="0.2">
      <c r="C509" t="s">
        <v>109</v>
      </c>
      <c r="D509"/>
      <c r="E509" t="s">
        <v>337</v>
      </c>
      <c r="F509" s="58">
        <v>1.07</v>
      </c>
    </row>
    <row r="510" spans="3:6" s="2" customFormat="1" ht="15" hidden="1" x14ac:dyDescent="0.2">
      <c r="C510"/>
      <c r="D510"/>
      <c r="E510" t="s">
        <v>338</v>
      </c>
      <c r="F510" s="58">
        <v>1.08</v>
      </c>
    </row>
    <row r="511" spans="3:6" s="2" customFormat="1" ht="15" hidden="1" x14ac:dyDescent="0.2">
      <c r="C511"/>
      <c r="D511"/>
      <c r="E511" t="s">
        <v>339</v>
      </c>
      <c r="F511" s="58">
        <v>1.07</v>
      </c>
    </row>
    <row r="512" spans="3:6" s="2" customFormat="1" ht="15" hidden="1" x14ac:dyDescent="0.2">
      <c r="C512"/>
      <c r="D512"/>
      <c r="E512" t="s">
        <v>340</v>
      </c>
      <c r="F512" s="58">
        <v>1.07</v>
      </c>
    </row>
    <row r="513" spans="3:6" s="2" customFormat="1" ht="15" hidden="1" x14ac:dyDescent="0.2">
      <c r="C513"/>
      <c r="D513"/>
      <c r="E513" t="s">
        <v>341</v>
      </c>
      <c r="F513" s="58">
        <v>1.08</v>
      </c>
    </row>
    <row r="514" spans="3:6" s="2" customFormat="1" ht="15" hidden="1" x14ac:dyDescent="0.2">
      <c r="C514"/>
      <c r="D514"/>
      <c r="E514" t="s">
        <v>342</v>
      </c>
      <c r="F514" s="58">
        <v>1.06</v>
      </c>
    </row>
    <row r="515" spans="3:6" s="2" customFormat="1" ht="15" hidden="1" x14ac:dyDescent="0.2">
      <c r="C515"/>
      <c r="D515"/>
      <c r="E515" t="s">
        <v>343</v>
      </c>
      <c r="F515" s="58">
        <v>1.05</v>
      </c>
    </row>
    <row r="516" spans="3:6" s="2" customFormat="1" ht="15" hidden="1" x14ac:dyDescent="0.2">
      <c r="C516"/>
      <c r="D516"/>
      <c r="E516" t="s">
        <v>109</v>
      </c>
      <c r="F516" s="58">
        <v>1.06</v>
      </c>
    </row>
    <row r="517" spans="3:6" s="2" customFormat="1" ht="15" hidden="1" x14ac:dyDescent="0.2">
      <c r="C517"/>
      <c r="D517"/>
      <c r="E517" t="s">
        <v>344</v>
      </c>
      <c r="F517" s="58">
        <v>1.07</v>
      </c>
    </row>
    <row r="518" spans="3:6" s="2" customFormat="1" ht="15" hidden="1" x14ac:dyDescent="0.2">
      <c r="C518"/>
      <c r="D518"/>
      <c r="E518" t="s">
        <v>345</v>
      </c>
      <c r="F518" s="58">
        <v>1.07</v>
      </c>
    </row>
    <row r="519" spans="3:6" hidden="1" x14ac:dyDescent="0.2">
      <c r="E519" t="s">
        <v>346</v>
      </c>
      <c r="F519" s="58">
        <v>1.06</v>
      </c>
    </row>
    <row r="520" spans="3:6" ht="13.5" hidden="1" thickBot="1" x14ac:dyDescent="0.25">
      <c r="C520" s="57"/>
      <c r="D520" s="57"/>
      <c r="E520" s="57"/>
      <c r="F520" s="62"/>
    </row>
    <row r="521" spans="3:6" ht="18.75" hidden="1" x14ac:dyDescent="0.3">
      <c r="C521" s="55" t="s">
        <v>114</v>
      </c>
      <c r="E521" s="55" t="s">
        <v>115</v>
      </c>
      <c r="F521" s="60" t="s">
        <v>116</v>
      </c>
    </row>
    <row r="522" spans="3:6" hidden="1" x14ac:dyDescent="0.2">
      <c r="E522" t="s">
        <v>347</v>
      </c>
      <c r="F522" s="58">
        <v>1.03</v>
      </c>
    </row>
    <row r="523" spans="3:6" hidden="1" x14ac:dyDescent="0.2">
      <c r="E523" t="s">
        <v>348</v>
      </c>
      <c r="F523" s="58">
        <v>1.03</v>
      </c>
    </row>
    <row r="524" spans="3:6" hidden="1" x14ac:dyDescent="0.2">
      <c r="E524" t="s">
        <v>349</v>
      </c>
      <c r="F524" s="58">
        <v>1.01</v>
      </c>
    </row>
    <row r="525" spans="3:6" hidden="1" x14ac:dyDescent="0.2">
      <c r="E525" t="s">
        <v>350</v>
      </c>
      <c r="F525" s="58">
        <v>1.01</v>
      </c>
    </row>
    <row r="526" spans="3:6" hidden="1" x14ac:dyDescent="0.2">
      <c r="E526" t="s">
        <v>351</v>
      </c>
      <c r="F526" s="58">
        <v>1.04</v>
      </c>
    </row>
    <row r="527" spans="3:6" hidden="1" x14ac:dyDescent="0.2">
      <c r="C527" t="s">
        <v>110</v>
      </c>
      <c r="E527" t="s">
        <v>352</v>
      </c>
      <c r="F527" s="58">
        <v>1.02</v>
      </c>
    </row>
    <row r="528" spans="3:6" hidden="1" x14ac:dyDescent="0.2">
      <c r="E528" t="s">
        <v>353</v>
      </c>
      <c r="F528" s="58">
        <v>1.03</v>
      </c>
    </row>
    <row r="529" spans="3:6" hidden="1" x14ac:dyDescent="0.2">
      <c r="E529" t="s">
        <v>354</v>
      </c>
      <c r="F529" s="58">
        <v>1.02</v>
      </c>
    </row>
    <row r="530" spans="3:6" hidden="1" x14ac:dyDescent="0.2">
      <c r="E530" t="s">
        <v>355</v>
      </c>
      <c r="F530" s="58">
        <v>1.05</v>
      </c>
    </row>
    <row r="531" spans="3:6" hidden="1" x14ac:dyDescent="0.2">
      <c r="E531" t="s">
        <v>356</v>
      </c>
      <c r="F531" s="58">
        <v>1</v>
      </c>
    </row>
    <row r="532" spans="3:6" hidden="1" x14ac:dyDescent="0.2">
      <c r="E532" t="s">
        <v>357</v>
      </c>
      <c r="F532" s="58">
        <v>1.1000000000000001</v>
      </c>
    </row>
    <row r="533" spans="3:6" hidden="1" x14ac:dyDescent="0.2">
      <c r="E533" t="s">
        <v>110</v>
      </c>
      <c r="F533" s="58">
        <v>1.03</v>
      </c>
    </row>
    <row r="534" spans="3:6" hidden="1" x14ac:dyDescent="0.2">
      <c r="E534" t="s">
        <v>358</v>
      </c>
      <c r="F534" s="58">
        <v>1.06</v>
      </c>
    </row>
    <row r="535" spans="3:6" ht="13.5" hidden="1" thickBot="1" x14ac:dyDescent="0.25">
      <c r="C535" s="57"/>
      <c r="D535" s="57"/>
      <c r="E535" s="57"/>
      <c r="F535" s="62"/>
    </row>
    <row r="536" spans="3:6" ht="18.75" hidden="1" x14ac:dyDescent="0.3">
      <c r="C536" s="55" t="s">
        <v>114</v>
      </c>
      <c r="E536" s="55" t="s">
        <v>115</v>
      </c>
      <c r="F536" s="60" t="s">
        <v>116</v>
      </c>
    </row>
    <row r="537" spans="3:6" hidden="1" x14ac:dyDescent="0.2">
      <c r="E537" t="s">
        <v>359</v>
      </c>
      <c r="F537" s="58">
        <v>1.26</v>
      </c>
    </row>
    <row r="538" spans="3:6" hidden="1" x14ac:dyDescent="0.2">
      <c r="E538" t="s">
        <v>360</v>
      </c>
      <c r="F538" s="58">
        <v>1.25</v>
      </c>
    </row>
    <row r="539" spans="3:6" hidden="1" x14ac:dyDescent="0.2">
      <c r="E539" t="s">
        <v>361</v>
      </c>
      <c r="F539" s="58">
        <v>1.27</v>
      </c>
    </row>
    <row r="540" spans="3:6" hidden="1" x14ac:dyDescent="0.2">
      <c r="E540" t="s">
        <v>362</v>
      </c>
      <c r="F540" s="58">
        <v>1.26</v>
      </c>
    </row>
    <row r="541" spans="3:6" hidden="1" x14ac:dyDescent="0.2">
      <c r="C541" t="s">
        <v>111</v>
      </c>
      <c r="E541" t="s">
        <v>363</v>
      </c>
      <c r="F541" s="58">
        <v>1.25</v>
      </c>
    </row>
    <row r="542" spans="3:6" hidden="1" x14ac:dyDescent="0.2">
      <c r="E542" t="s">
        <v>364</v>
      </c>
      <c r="F542" s="58">
        <v>1.25</v>
      </c>
    </row>
    <row r="543" spans="3:6" hidden="1" x14ac:dyDescent="0.2">
      <c r="E543" t="s">
        <v>365</v>
      </c>
      <c r="F543" s="58">
        <v>1.24</v>
      </c>
    </row>
    <row r="544" spans="3:6" hidden="1" x14ac:dyDescent="0.2">
      <c r="E544" t="s">
        <v>366</v>
      </c>
      <c r="F544" s="58">
        <v>1.26</v>
      </c>
    </row>
    <row r="545" spans="3:6" hidden="1" x14ac:dyDescent="0.2">
      <c r="E545" t="s">
        <v>111</v>
      </c>
      <c r="F545" s="58">
        <v>1.24</v>
      </c>
    </row>
    <row r="546" spans="3:6" hidden="1" x14ac:dyDescent="0.2">
      <c r="E546" t="s">
        <v>367</v>
      </c>
      <c r="F546" s="58">
        <v>1.26</v>
      </c>
    </row>
    <row r="547" spans="3:6" ht="13.5" hidden="1" thickBot="1" x14ac:dyDescent="0.25">
      <c r="C547" s="57"/>
      <c r="D547" s="57"/>
      <c r="E547" s="57"/>
      <c r="F547" s="62"/>
    </row>
    <row r="548" spans="3:6" ht="18.75" hidden="1" x14ac:dyDescent="0.3">
      <c r="C548" s="55" t="s">
        <v>114</v>
      </c>
      <c r="E548" s="55" t="s">
        <v>115</v>
      </c>
      <c r="F548" s="60" t="s">
        <v>116</v>
      </c>
    </row>
    <row r="549" spans="3:6" hidden="1" x14ac:dyDescent="0.2">
      <c r="E549" t="s">
        <v>368</v>
      </c>
      <c r="F549" s="58">
        <v>1.23</v>
      </c>
    </row>
    <row r="550" spans="3:6" hidden="1" x14ac:dyDescent="0.2">
      <c r="E550" t="s">
        <v>369</v>
      </c>
      <c r="F550" s="58">
        <v>1.24</v>
      </c>
    </row>
    <row r="551" spans="3:6" hidden="1" x14ac:dyDescent="0.2">
      <c r="E551" t="s">
        <v>370</v>
      </c>
      <c r="F551" s="58">
        <v>1.24</v>
      </c>
    </row>
    <row r="552" spans="3:6" hidden="1" x14ac:dyDescent="0.2">
      <c r="E552" t="s">
        <v>371</v>
      </c>
      <c r="F552" s="58">
        <v>1.21</v>
      </c>
    </row>
    <row r="553" spans="3:6" hidden="1" x14ac:dyDescent="0.2">
      <c r="E553" t="s">
        <v>372</v>
      </c>
      <c r="F553" s="58">
        <v>1.23</v>
      </c>
    </row>
    <row r="554" spans="3:6" hidden="1" x14ac:dyDescent="0.2">
      <c r="E554" t="s">
        <v>373</v>
      </c>
      <c r="F554" s="58">
        <v>1.25</v>
      </c>
    </row>
    <row r="555" spans="3:6" hidden="1" x14ac:dyDescent="0.2">
      <c r="C555" t="s">
        <v>112</v>
      </c>
      <c r="E555" t="s">
        <v>374</v>
      </c>
      <c r="F555" s="58">
        <v>1.24</v>
      </c>
    </row>
    <row r="556" spans="3:6" hidden="1" x14ac:dyDescent="0.2">
      <c r="E556" t="s">
        <v>375</v>
      </c>
      <c r="F556" s="58">
        <v>1.21</v>
      </c>
    </row>
    <row r="557" spans="3:6" hidden="1" x14ac:dyDescent="0.2">
      <c r="E557" t="s">
        <v>376</v>
      </c>
      <c r="F557" s="58">
        <v>1.23</v>
      </c>
    </row>
    <row r="558" spans="3:6" hidden="1" x14ac:dyDescent="0.2">
      <c r="E558" t="s">
        <v>377</v>
      </c>
      <c r="F558" s="58">
        <v>1.22</v>
      </c>
    </row>
    <row r="559" spans="3:6" hidden="1" x14ac:dyDescent="0.2">
      <c r="E559" t="s">
        <v>378</v>
      </c>
      <c r="F559" s="58">
        <v>1.22</v>
      </c>
    </row>
    <row r="560" spans="3:6" hidden="1" x14ac:dyDescent="0.2">
      <c r="E560" t="s">
        <v>379</v>
      </c>
      <c r="F560" s="58">
        <v>1.24</v>
      </c>
    </row>
    <row r="561" spans="3:6" hidden="1" x14ac:dyDescent="0.2">
      <c r="E561" t="s">
        <v>380</v>
      </c>
      <c r="F561" s="58">
        <v>1.23</v>
      </c>
    </row>
    <row r="562" spans="3:6" hidden="1" x14ac:dyDescent="0.2">
      <c r="E562" t="s">
        <v>112</v>
      </c>
      <c r="F562" s="58">
        <v>1.22</v>
      </c>
    </row>
    <row r="563" spans="3:6" ht="13.5" hidden="1" thickBot="1" x14ac:dyDescent="0.25">
      <c r="C563" s="57"/>
      <c r="D563" s="57"/>
      <c r="E563" s="57"/>
      <c r="F563" s="62"/>
    </row>
    <row r="564" spans="3:6" ht="18.75" hidden="1" x14ac:dyDescent="0.3">
      <c r="C564" s="55" t="s">
        <v>114</v>
      </c>
      <c r="E564" s="55" t="s">
        <v>115</v>
      </c>
      <c r="F564" s="60" t="s">
        <v>116</v>
      </c>
    </row>
    <row r="565" spans="3:6" hidden="1" x14ac:dyDescent="0.2">
      <c r="E565" t="s">
        <v>381</v>
      </c>
      <c r="F565" s="58">
        <v>1.21</v>
      </c>
    </row>
    <row r="566" spans="3:6" hidden="1" x14ac:dyDescent="0.2">
      <c r="E566" t="s">
        <v>382</v>
      </c>
      <c r="F566" s="58">
        <v>1.1399999999999999</v>
      </c>
    </row>
    <row r="567" spans="3:6" hidden="1" x14ac:dyDescent="0.2">
      <c r="E567" t="s">
        <v>383</v>
      </c>
      <c r="F567" s="58">
        <v>1.19</v>
      </c>
    </row>
    <row r="568" spans="3:6" hidden="1" x14ac:dyDescent="0.2">
      <c r="E568" t="s">
        <v>384</v>
      </c>
      <c r="F568" s="58">
        <v>1.2</v>
      </c>
    </row>
    <row r="569" spans="3:6" hidden="1" x14ac:dyDescent="0.2">
      <c r="E569" t="s">
        <v>385</v>
      </c>
      <c r="F569" s="58">
        <v>1.2</v>
      </c>
    </row>
    <row r="570" spans="3:6" hidden="1" x14ac:dyDescent="0.2">
      <c r="E570" t="s">
        <v>386</v>
      </c>
      <c r="F570" s="58">
        <v>1.1599999999999999</v>
      </c>
    </row>
    <row r="571" spans="3:6" hidden="1" x14ac:dyDescent="0.2">
      <c r="E571" t="s">
        <v>387</v>
      </c>
      <c r="F571" s="58">
        <v>1.2</v>
      </c>
    </row>
    <row r="572" spans="3:6" hidden="1" x14ac:dyDescent="0.2">
      <c r="E572" t="s">
        <v>388</v>
      </c>
      <c r="F572" s="58">
        <v>1.1599999999999999</v>
      </c>
    </row>
    <row r="573" spans="3:6" hidden="1" x14ac:dyDescent="0.2">
      <c r="E573" t="s">
        <v>389</v>
      </c>
      <c r="F573" s="58">
        <v>1.1499999999999999</v>
      </c>
    </row>
    <row r="574" spans="3:6" hidden="1" x14ac:dyDescent="0.2">
      <c r="E574" t="s">
        <v>390</v>
      </c>
      <c r="F574" s="58">
        <v>1.1599999999999999</v>
      </c>
    </row>
    <row r="575" spans="3:6" hidden="1" x14ac:dyDescent="0.2">
      <c r="C575" t="s">
        <v>113</v>
      </c>
      <c r="E575" t="s">
        <v>391</v>
      </c>
      <c r="F575" s="58">
        <v>1.17</v>
      </c>
    </row>
    <row r="576" spans="3:6" hidden="1" x14ac:dyDescent="0.2">
      <c r="E576" t="s">
        <v>392</v>
      </c>
      <c r="F576" s="58">
        <v>1.21</v>
      </c>
    </row>
    <row r="577" spans="1:6" hidden="1" x14ac:dyDescent="0.2">
      <c r="E577" t="s">
        <v>393</v>
      </c>
      <c r="F577" s="58">
        <v>1.2</v>
      </c>
    </row>
    <row r="578" spans="1:6" hidden="1" x14ac:dyDescent="0.2">
      <c r="E578" t="s">
        <v>394</v>
      </c>
      <c r="F578" s="58">
        <v>1.1599999999999999</v>
      </c>
    </row>
    <row r="579" spans="1:6" hidden="1" x14ac:dyDescent="0.2">
      <c r="E579" t="s">
        <v>395</v>
      </c>
      <c r="F579" s="58">
        <v>1.22</v>
      </c>
    </row>
    <row r="580" spans="1:6" hidden="1" x14ac:dyDescent="0.2">
      <c r="E580" t="s">
        <v>396</v>
      </c>
      <c r="F580" s="58">
        <v>1.19</v>
      </c>
    </row>
    <row r="581" spans="1:6" hidden="1" x14ac:dyDescent="0.2">
      <c r="E581" t="s">
        <v>397</v>
      </c>
      <c r="F581" s="58">
        <v>1.19</v>
      </c>
    </row>
    <row r="582" spans="1:6" hidden="1" x14ac:dyDescent="0.2">
      <c r="E582" t="s">
        <v>398</v>
      </c>
      <c r="F582" s="58">
        <v>1.2</v>
      </c>
    </row>
    <row r="583" spans="1:6" hidden="1" x14ac:dyDescent="0.2">
      <c r="E583" t="s">
        <v>399</v>
      </c>
      <c r="F583" s="58">
        <v>1.21</v>
      </c>
    </row>
    <row r="584" spans="1:6" hidden="1" x14ac:dyDescent="0.2">
      <c r="E584" t="s">
        <v>400</v>
      </c>
      <c r="F584" s="58">
        <v>1.2</v>
      </c>
    </row>
    <row r="585" spans="1:6" hidden="1" x14ac:dyDescent="0.2">
      <c r="E585" t="s">
        <v>401</v>
      </c>
      <c r="F585" s="58">
        <v>1.1499999999999999</v>
      </c>
    </row>
    <row r="586" spans="1:6" hidden="1" x14ac:dyDescent="0.2">
      <c r="E586" t="s">
        <v>402</v>
      </c>
      <c r="F586" s="58">
        <v>1.19</v>
      </c>
    </row>
    <row r="587" spans="1:6" hidden="1" x14ac:dyDescent="0.2">
      <c r="E587" t="s">
        <v>113</v>
      </c>
      <c r="F587" s="58">
        <v>1.18</v>
      </c>
    </row>
    <row r="588" spans="1:6" hidden="1" x14ac:dyDescent="0.2">
      <c r="E588" t="s">
        <v>403</v>
      </c>
      <c r="F588" s="58">
        <v>1.19</v>
      </c>
    </row>
    <row r="589" spans="1:6" hidden="1" x14ac:dyDescent="0.2"/>
    <row r="590" spans="1:6" hidden="1" x14ac:dyDescent="0.2"/>
    <row r="591" spans="1:6" hidden="1" x14ac:dyDescent="0.2">
      <c r="A591" s="11"/>
      <c r="B591" s="11"/>
      <c r="C591" s="11"/>
      <c r="D591" s="11"/>
      <c r="E591" s="11"/>
      <c r="F591" s="11"/>
    </row>
    <row r="592" spans="1:6" hidden="1" x14ac:dyDescent="0.2"/>
    <row r="593" spans="3:6" s="2" customFormat="1" ht="18.75" hidden="1" x14ac:dyDescent="0.3">
      <c r="C593" s="55"/>
      <c r="D593" s="55"/>
      <c r="E593" s="55" t="s">
        <v>115</v>
      </c>
      <c r="F593" s="55" t="s">
        <v>116</v>
      </c>
    </row>
    <row r="594" spans="3:6" s="2" customFormat="1" ht="15" hidden="1" x14ac:dyDescent="0.2">
      <c r="C594"/>
      <c r="D594"/>
      <c r="E594" t="s">
        <v>328</v>
      </c>
      <c r="F594" s="58">
        <v>1.06</v>
      </c>
    </row>
    <row r="595" spans="3:6" s="2" customFormat="1" ht="15" hidden="1" x14ac:dyDescent="0.2">
      <c r="C595"/>
      <c r="D595"/>
      <c r="E595" t="s">
        <v>117</v>
      </c>
      <c r="F595" s="56">
        <v>1.1399999999999999</v>
      </c>
    </row>
    <row r="596" spans="3:6" s="2" customFormat="1" ht="15" hidden="1" x14ac:dyDescent="0.2">
      <c r="C596"/>
      <c r="D596"/>
      <c r="E596" t="s">
        <v>211</v>
      </c>
      <c r="F596" s="56">
        <v>1.1499999999999999</v>
      </c>
    </row>
    <row r="597" spans="3:6" s="2" customFormat="1" ht="15" hidden="1" x14ac:dyDescent="0.2">
      <c r="C597"/>
      <c r="D597"/>
      <c r="E597" t="s">
        <v>198</v>
      </c>
      <c r="F597" s="56">
        <v>1.07</v>
      </c>
    </row>
    <row r="598" spans="3:6" s="2" customFormat="1" ht="15" hidden="1" x14ac:dyDescent="0.2">
      <c r="C598"/>
      <c r="D598"/>
      <c r="E598" t="s">
        <v>118</v>
      </c>
      <c r="F598" s="56">
        <v>1.1499999999999999</v>
      </c>
    </row>
    <row r="599" spans="3:6" s="2" customFormat="1" ht="15" hidden="1" x14ac:dyDescent="0.2">
      <c r="C599"/>
      <c r="D599"/>
      <c r="E599" t="s">
        <v>224</v>
      </c>
      <c r="F599" s="58">
        <v>1.08</v>
      </c>
    </row>
    <row r="600" spans="3:6" hidden="1" x14ac:dyDescent="0.2">
      <c r="E600" t="s">
        <v>347</v>
      </c>
      <c r="F600" s="58">
        <v>1.03</v>
      </c>
    </row>
    <row r="601" spans="3:6" s="2" customFormat="1" ht="15" hidden="1" x14ac:dyDescent="0.2">
      <c r="C601"/>
      <c r="D601"/>
      <c r="E601" t="s">
        <v>329</v>
      </c>
      <c r="F601" s="58">
        <v>1.07</v>
      </c>
    </row>
    <row r="602" spans="3:6" s="2" customFormat="1" ht="15" hidden="1" x14ac:dyDescent="0.2">
      <c r="C602"/>
      <c r="D602"/>
      <c r="E602" t="s">
        <v>267</v>
      </c>
      <c r="F602" s="58">
        <v>1.08</v>
      </c>
    </row>
    <row r="603" spans="3:6" hidden="1" x14ac:dyDescent="0.2">
      <c r="E603" t="s">
        <v>348</v>
      </c>
      <c r="F603" s="58">
        <v>1.03</v>
      </c>
    </row>
    <row r="604" spans="3:6" s="2" customFormat="1" ht="15" hidden="1" x14ac:dyDescent="0.2">
      <c r="C604"/>
      <c r="D604"/>
      <c r="E604" t="s">
        <v>225</v>
      </c>
      <c r="F604" s="58">
        <v>1.07</v>
      </c>
    </row>
    <row r="605" spans="3:6" s="2" customFormat="1" ht="15" hidden="1" x14ac:dyDescent="0.2">
      <c r="C605"/>
      <c r="D605"/>
      <c r="E605" t="s">
        <v>282</v>
      </c>
      <c r="F605" s="58">
        <v>1.05</v>
      </c>
    </row>
    <row r="606" spans="3:6" s="2" customFormat="1" ht="15" hidden="1" x14ac:dyDescent="0.2">
      <c r="C606"/>
      <c r="D606"/>
      <c r="E606" t="s">
        <v>161</v>
      </c>
      <c r="F606" s="56">
        <v>1.17</v>
      </c>
    </row>
    <row r="607" spans="3:6" hidden="1" x14ac:dyDescent="0.2">
      <c r="E607" t="s">
        <v>368</v>
      </c>
      <c r="F607" s="58">
        <v>1.23</v>
      </c>
    </row>
    <row r="608" spans="3:6" s="2" customFormat="1" ht="15" hidden="1" x14ac:dyDescent="0.2">
      <c r="C608"/>
      <c r="D608"/>
      <c r="E608" t="s">
        <v>226</v>
      </c>
      <c r="F608" s="58">
        <v>1.07</v>
      </c>
    </row>
    <row r="609" spans="3:6" s="2" customFormat="1" ht="15" hidden="1" x14ac:dyDescent="0.2">
      <c r="C609"/>
      <c r="D609"/>
      <c r="E609" t="s">
        <v>135</v>
      </c>
      <c r="F609" s="56">
        <v>1.05</v>
      </c>
    </row>
    <row r="610" spans="3:6" hidden="1" x14ac:dyDescent="0.2">
      <c r="E610" t="s">
        <v>349</v>
      </c>
      <c r="F610" s="58">
        <v>1.01</v>
      </c>
    </row>
    <row r="611" spans="3:6" s="2" customFormat="1" ht="15" hidden="1" x14ac:dyDescent="0.2">
      <c r="C611"/>
      <c r="D611"/>
      <c r="E611" t="s">
        <v>212</v>
      </c>
      <c r="F611" s="56">
        <v>1.1200000000000001</v>
      </c>
    </row>
    <row r="612" spans="3:6" s="2" customFormat="1" ht="15" hidden="1" x14ac:dyDescent="0.2">
      <c r="C612"/>
      <c r="D612"/>
      <c r="E612" t="s">
        <v>330</v>
      </c>
      <c r="F612" s="58">
        <v>1.05</v>
      </c>
    </row>
    <row r="613" spans="3:6" s="2" customFormat="1" ht="15" hidden="1" x14ac:dyDescent="0.2">
      <c r="C613"/>
      <c r="D613"/>
      <c r="E613" t="s">
        <v>136</v>
      </c>
      <c r="F613" s="56">
        <v>1.07</v>
      </c>
    </row>
    <row r="614" spans="3:6" s="2" customFormat="1" ht="15" hidden="1" x14ac:dyDescent="0.2">
      <c r="C614"/>
      <c r="D614"/>
      <c r="E614" t="s">
        <v>331</v>
      </c>
      <c r="F614" s="58">
        <v>1.06</v>
      </c>
    </row>
    <row r="615" spans="3:6" s="2" customFormat="1" ht="15" hidden="1" x14ac:dyDescent="0.2">
      <c r="C615"/>
      <c r="D615"/>
      <c r="E615" t="s">
        <v>297</v>
      </c>
      <c r="F615" s="58">
        <v>1.06</v>
      </c>
    </row>
    <row r="616" spans="3:6" s="2" customFormat="1" ht="15" hidden="1" x14ac:dyDescent="0.2">
      <c r="C616"/>
      <c r="D616"/>
      <c r="E616" t="s">
        <v>268</v>
      </c>
      <c r="F616" s="58">
        <v>1.1100000000000001</v>
      </c>
    </row>
    <row r="617" spans="3:6" s="2" customFormat="1" ht="15" hidden="1" x14ac:dyDescent="0.2">
      <c r="C617"/>
      <c r="D617"/>
      <c r="E617" t="s">
        <v>137</v>
      </c>
      <c r="F617" s="56">
        <v>1.04</v>
      </c>
    </row>
    <row r="618" spans="3:6" s="2" customFormat="1" ht="15" hidden="1" x14ac:dyDescent="0.2">
      <c r="C618"/>
      <c r="D618"/>
      <c r="E618" t="s">
        <v>283</v>
      </c>
      <c r="F618" s="58">
        <v>1.03</v>
      </c>
    </row>
    <row r="619" spans="3:6" s="2" customFormat="1" ht="15" hidden="1" x14ac:dyDescent="0.2">
      <c r="C619"/>
      <c r="D619"/>
      <c r="E619" t="s">
        <v>311</v>
      </c>
      <c r="F619" s="58">
        <v>1.19</v>
      </c>
    </row>
    <row r="620" spans="3:6" s="2" customFormat="1" ht="15" hidden="1" x14ac:dyDescent="0.2">
      <c r="C620"/>
      <c r="D620"/>
      <c r="E620" t="s">
        <v>148</v>
      </c>
      <c r="F620" s="56">
        <v>1.23</v>
      </c>
    </row>
    <row r="621" spans="3:6" s="2" customFormat="1" ht="15" hidden="1" x14ac:dyDescent="0.2">
      <c r="C621"/>
      <c r="D621"/>
      <c r="E621" t="s">
        <v>119</v>
      </c>
      <c r="F621" s="56">
        <v>1.1299999999999999</v>
      </c>
    </row>
    <row r="622" spans="3:6" s="2" customFormat="1" ht="15" hidden="1" x14ac:dyDescent="0.2">
      <c r="C622"/>
      <c r="D622"/>
      <c r="E622" t="s">
        <v>425</v>
      </c>
      <c r="F622" s="56">
        <v>1.28</v>
      </c>
    </row>
    <row r="623" spans="3:6" s="2" customFormat="1" ht="15" hidden="1" x14ac:dyDescent="0.2">
      <c r="C623"/>
      <c r="D623"/>
      <c r="E623" t="s">
        <v>269</v>
      </c>
      <c r="F623" s="58">
        <v>1.1200000000000001</v>
      </c>
    </row>
    <row r="624" spans="3:6" hidden="1" x14ac:dyDescent="0.2">
      <c r="E624" t="s">
        <v>359</v>
      </c>
      <c r="F624" s="58">
        <v>1.26</v>
      </c>
    </row>
    <row r="625" spans="3:6" s="2" customFormat="1" ht="15" hidden="1" x14ac:dyDescent="0.2">
      <c r="C625"/>
      <c r="D625"/>
      <c r="E625" t="s">
        <v>182</v>
      </c>
      <c r="F625" s="58">
        <v>1.1000000000000001</v>
      </c>
    </row>
    <row r="626" spans="3:6" hidden="1" x14ac:dyDescent="0.2">
      <c r="E626" t="s">
        <v>381</v>
      </c>
      <c r="F626" s="58">
        <v>1.21</v>
      </c>
    </row>
    <row r="627" spans="3:6" s="2" customFormat="1" ht="15" hidden="1" x14ac:dyDescent="0.2">
      <c r="C627"/>
      <c r="D627"/>
      <c r="E627" t="s">
        <v>199</v>
      </c>
      <c r="F627" s="56">
        <v>1.05</v>
      </c>
    </row>
    <row r="628" spans="3:6" s="2" customFormat="1" ht="15" hidden="1" x14ac:dyDescent="0.2">
      <c r="C628"/>
      <c r="D628"/>
      <c r="E628" t="s">
        <v>298</v>
      </c>
      <c r="F628" s="58">
        <v>1.08</v>
      </c>
    </row>
    <row r="629" spans="3:6" s="2" customFormat="1" ht="15" hidden="1" x14ac:dyDescent="0.2">
      <c r="C629"/>
      <c r="D629"/>
      <c r="E629" t="s">
        <v>284</v>
      </c>
      <c r="F629" s="58">
        <v>1.04</v>
      </c>
    </row>
    <row r="630" spans="3:6" s="2" customFormat="1" ht="15" hidden="1" x14ac:dyDescent="0.2">
      <c r="C630"/>
      <c r="D630"/>
      <c r="E630" t="s">
        <v>120</v>
      </c>
      <c r="F630" s="56">
        <v>1.17</v>
      </c>
    </row>
    <row r="631" spans="3:6" s="2" customFormat="1" ht="15" hidden="1" x14ac:dyDescent="0.2">
      <c r="C631"/>
      <c r="D631"/>
      <c r="E631" t="s">
        <v>83</v>
      </c>
      <c r="F631" s="56">
        <v>1.1399999999999999</v>
      </c>
    </row>
    <row r="632" spans="3:6" s="2" customFormat="1" ht="15" hidden="1" x14ac:dyDescent="0.2">
      <c r="C632"/>
      <c r="D632"/>
      <c r="E632" t="s">
        <v>299</v>
      </c>
      <c r="F632" s="58">
        <v>1.06</v>
      </c>
    </row>
    <row r="633" spans="3:6" s="2" customFormat="1" ht="15" hidden="1" x14ac:dyDescent="0.2">
      <c r="C633"/>
      <c r="D633"/>
      <c r="E633" t="s">
        <v>285</v>
      </c>
      <c r="F633" s="58">
        <v>1.05</v>
      </c>
    </row>
    <row r="634" spans="3:6" s="2" customFormat="1" ht="15" hidden="1" x14ac:dyDescent="0.2">
      <c r="C634"/>
      <c r="D634"/>
      <c r="E634" t="s">
        <v>312</v>
      </c>
      <c r="F634" s="58">
        <v>1.19</v>
      </c>
    </row>
    <row r="635" spans="3:6" s="2" customFormat="1" ht="15" hidden="1" x14ac:dyDescent="0.2">
      <c r="C635"/>
      <c r="D635"/>
      <c r="E635" t="s">
        <v>149</v>
      </c>
      <c r="F635" s="56">
        <v>1.23</v>
      </c>
    </row>
    <row r="636" spans="3:6" s="2" customFormat="1" ht="15" hidden="1" x14ac:dyDescent="0.2">
      <c r="C636"/>
      <c r="D636"/>
      <c r="E636" t="s">
        <v>138</v>
      </c>
      <c r="F636" s="56">
        <v>1.07</v>
      </c>
    </row>
    <row r="637" spans="3:6" hidden="1" x14ac:dyDescent="0.2">
      <c r="E637" t="s">
        <v>350</v>
      </c>
      <c r="F637" s="58">
        <v>1.01</v>
      </c>
    </row>
    <row r="638" spans="3:6" s="2" customFormat="1" ht="15" hidden="1" x14ac:dyDescent="0.2">
      <c r="C638"/>
      <c r="D638"/>
      <c r="E638" t="s">
        <v>270</v>
      </c>
      <c r="F638" s="58">
        <v>1.1000000000000001</v>
      </c>
    </row>
    <row r="639" spans="3:6" s="2" customFormat="1" ht="15" hidden="1" x14ac:dyDescent="0.2">
      <c r="C639"/>
      <c r="D639"/>
      <c r="E639" t="s">
        <v>84</v>
      </c>
      <c r="F639" s="56">
        <v>1.05</v>
      </c>
    </row>
    <row r="640" spans="3:6" s="2" customFormat="1" ht="15" hidden="1" x14ac:dyDescent="0.2">
      <c r="C640"/>
      <c r="D640"/>
      <c r="E640" t="s">
        <v>172</v>
      </c>
      <c r="F640" s="58">
        <v>1.1100000000000001</v>
      </c>
    </row>
    <row r="641" spans="3:6" s="2" customFormat="1" ht="15" hidden="1" x14ac:dyDescent="0.2">
      <c r="C641"/>
      <c r="D641"/>
      <c r="E641" t="s">
        <v>332</v>
      </c>
      <c r="F641" s="58">
        <v>1.03</v>
      </c>
    </row>
    <row r="642" spans="3:6" s="2" customFormat="1" ht="15" hidden="1" x14ac:dyDescent="0.2">
      <c r="C642"/>
      <c r="D642"/>
      <c r="E642" t="s">
        <v>271</v>
      </c>
      <c r="F642" s="58">
        <v>1.07</v>
      </c>
    </row>
    <row r="643" spans="3:6" s="2" customFormat="1" ht="15" hidden="1" x14ac:dyDescent="0.2">
      <c r="C643"/>
      <c r="D643"/>
      <c r="E643" t="s">
        <v>200</v>
      </c>
      <c r="F643" s="56">
        <v>1.07</v>
      </c>
    </row>
    <row r="644" spans="3:6" hidden="1" x14ac:dyDescent="0.2">
      <c r="E644" t="s">
        <v>369</v>
      </c>
      <c r="F644" s="58">
        <v>1.24</v>
      </c>
    </row>
    <row r="645" spans="3:6" s="2" customFormat="1" ht="15" hidden="1" x14ac:dyDescent="0.2">
      <c r="C645"/>
      <c r="D645"/>
      <c r="E645" t="s">
        <v>85</v>
      </c>
      <c r="F645" s="56">
        <v>1.22</v>
      </c>
    </row>
    <row r="646" spans="3:6" s="2" customFormat="1" ht="15" hidden="1" x14ac:dyDescent="0.2">
      <c r="C646"/>
      <c r="D646"/>
      <c r="E646" t="s">
        <v>86</v>
      </c>
      <c r="F646" s="56">
        <v>1.19</v>
      </c>
    </row>
    <row r="647" spans="3:6" s="2" customFormat="1" ht="15" hidden="1" x14ac:dyDescent="0.2">
      <c r="C647"/>
      <c r="D647"/>
      <c r="E647" t="s">
        <v>150</v>
      </c>
      <c r="F647" s="56">
        <v>1.23</v>
      </c>
    </row>
    <row r="648" spans="3:6" s="2" customFormat="1" ht="15" hidden="1" x14ac:dyDescent="0.2">
      <c r="C648"/>
      <c r="D648"/>
      <c r="E648" t="s">
        <v>286</v>
      </c>
      <c r="F648" s="58">
        <v>1.06</v>
      </c>
    </row>
    <row r="649" spans="3:6" s="2" customFormat="1" ht="15" hidden="1" x14ac:dyDescent="0.2">
      <c r="C649"/>
      <c r="D649"/>
      <c r="E649" t="s">
        <v>272</v>
      </c>
      <c r="F649" s="58">
        <v>1.07</v>
      </c>
    </row>
    <row r="650" spans="3:6" s="2" customFormat="1" ht="15" hidden="1" x14ac:dyDescent="0.2">
      <c r="C650"/>
      <c r="D650"/>
      <c r="E650" t="s">
        <v>423</v>
      </c>
      <c r="F650" s="58">
        <v>1.32</v>
      </c>
    </row>
    <row r="651" spans="3:6" s="2" customFormat="1" ht="15" hidden="1" x14ac:dyDescent="0.2">
      <c r="C651"/>
      <c r="D651"/>
      <c r="E651" t="s">
        <v>424</v>
      </c>
      <c r="F651" s="58">
        <v>1.31</v>
      </c>
    </row>
    <row r="652" spans="3:6" s="2" customFormat="1" ht="15" hidden="1" x14ac:dyDescent="0.2">
      <c r="C652"/>
      <c r="D652"/>
      <c r="E652" t="s">
        <v>240</v>
      </c>
      <c r="F652" s="58">
        <v>1.29</v>
      </c>
    </row>
    <row r="653" spans="3:6" hidden="1" x14ac:dyDescent="0.2">
      <c r="E653" t="s">
        <v>360</v>
      </c>
      <c r="F653" s="58">
        <v>1.25</v>
      </c>
    </row>
    <row r="654" spans="3:6" s="2" customFormat="1" ht="15" hidden="1" x14ac:dyDescent="0.2">
      <c r="C654"/>
      <c r="D654"/>
      <c r="E654" t="s">
        <v>300</v>
      </c>
      <c r="F654" s="58">
        <v>1.0900000000000001</v>
      </c>
    </row>
    <row r="655" spans="3:6" s="2" customFormat="1" ht="15" hidden="1" x14ac:dyDescent="0.2">
      <c r="C655"/>
      <c r="D655"/>
      <c r="E655" t="s">
        <v>162</v>
      </c>
      <c r="F655" s="56">
        <v>1.1599999999999999</v>
      </c>
    </row>
    <row r="656" spans="3:6" hidden="1" x14ac:dyDescent="0.2">
      <c r="E656" t="s">
        <v>382</v>
      </c>
      <c r="F656" s="58">
        <v>1.1399999999999999</v>
      </c>
    </row>
    <row r="657" spans="3:6" s="2" customFormat="1" ht="15" hidden="1" x14ac:dyDescent="0.2">
      <c r="C657"/>
      <c r="D657"/>
      <c r="E657" t="s">
        <v>333</v>
      </c>
      <c r="F657" s="58">
        <v>1.05</v>
      </c>
    </row>
    <row r="658" spans="3:6" s="2" customFormat="1" ht="15" hidden="1" x14ac:dyDescent="0.2">
      <c r="C658"/>
      <c r="D658"/>
      <c r="E658" t="s">
        <v>287</v>
      </c>
      <c r="F658" s="58">
        <v>1.04</v>
      </c>
    </row>
    <row r="659" spans="3:6" s="2" customFormat="1" ht="15" hidden="1" x14ac:dyDescent="0.2">
      <c r="C659"/>
      <c r="D659"/>
      <c r="E659" t="s">
        <v>183</v>
      </c>
      <c r="F659" s="58">
        <v>1.1200000000000001</v>
      </c>
    </row>
    <row r="660" spans="3:6" s="2" customFormat="1" ht="15" hidden="1" x14ac:dyDescent="0.2">
      <c r="C660"/>
      <c r="D660"/>
      <c r="E660" t="s">
        <v>273</v>
      </c>
      <c r="F660" s="58">
        <v>1.1399999999999999</v>
      </c>
    </row>
    <row r="661" spans="3:6" s="2" customFormat="1" ht="15" hidden="1" x14ac:dyDescent="0.2">
      <c r="C661"/>
      <c r="D661"/>
      <c r="E661" t="s">
        <v>87</v>
      </c>
      <c r="F661" s="58">
        <v>1.0900000000000001</v>
      </c>
    </row>
    <row r="662" spans="3:6" s="2" customFormat="1" ht="15" hidden="1" x14ac:dyDescent="0.2">
      <c r="C662"/>
      <c r="D662"/>
      <c r="E662" t="s">
        <v>121</v>
      </c>
      <c r="F662" s="56">
        <v>1.18</v>
      </c>
    </row>
    <row r="663" spans="3:6" s="2" customFormat="1" ht="15" hidden="1" x14ac:dyDescent="0.2">
      <c r="C663"/>
      <c r="D663"/>
      <c r="E663" t="s">
        <v>301</v>
      </c>
      <c r="F663" s="58">
        <v>1.07</v>
      </c>
    </row>
    <row r="664" spans="3:6" hidden="1" x14ac:dyDescent="0.2">
      <c r="E664" t="s">
        <v>383</v>
      </c>
      <c r="F664" s="58">
        <v>1.19</v>
      </c>
    </row>
    <row r="665" spans="3:6" s="2" customFormat="1" ht="15" hidden="1" x14ac:dyDescent="0.2">
      <c r="C665"/>
      <c r="D665"/>
      <c r="E665" t="s">
        <v>227</v>
      </c>
      <c r="F665" s="58">
        <v>1.08</v>
      </c>
    </row>
    <row r="666" spans="3:6" s="2" customFormat="1" ht="15" hidden="1" x14ac:dyDescent="0.2">
      <c r="C666"/>
      <c r="D666"/>
      <c r="E666" t="s">
        <v>139</v>
      </c>
      <c r="F666" s="56">
        <v>1.06</v>
      </c>
    </row>
    <row r="667" spans="3:6" s="2" customFormat="1" ht="15" hidden="1" x14ac:dyDescent="0.2">
      <c r="C667"/>
      <c r="D667"/>
      <c r="E667" t="s">
        <v>213</v>
      </c>
      <c r="F667" s="56">
        <v>1.1299999999999999</v>
      </c>
    </row>
    <row r="668" spans="3:6" s="2" customFormat="1" ht="15" hidden="1" x14ac:dyDescent="0.2">
      <c r="C668"/>
      <c r="D668"/>
      <c r="E668" t="s">
        <v>151</v>
      </c>
      <c r="F668" s="56">
        <v>1.21</v>
      </c>
    </row>
    <row r="669" spans="3:6" s="2" customFormat="1" ht="15" hidden="1" x14ac:dyDescent="0.2">
      <c r="C669"/>
      <c r="D669"/>
      <c r="E669" t="s">
        <v>334</v>
      </c>
      <c r="F669" s="58">
        <v>1.05</v>
      </c>
    </row>
    <row r="670" spans="3:6" hidden="1" x14ac:dyDescent="0.2">
      <c r="E670" t="s">
        <v>370</v>
      </c>
      <c r="F670" s="58">
        <v>1.24</v>
      </c>
    </row>
    <row r="671" spans="3:6" hidden="1" x14ac:dyDescent="0.2">
      <c r="E671" t="s">
        <v>384</v>
      </c>
      <c r="F671" s="58">
        <v>1.2</v>
      </c>
    </row>
    <row r="672" spans="3:6" s="2" customFormat="1" ht="15" hidden="1" x14ac:dyDescent="0.2">
      <c r="C672"/>
      <c r="D672"/>
      <c r="E672" t="s">
        <v>88</v>
      </c>
      <c r="F672" s="58">
        <v>1.1399999999999999</v>
      </c>
    </row>
    <row r="673" spans="3:6" s="2" customFormat="1" ht="15" hidden="1" x14ac:dyDescent="0.2">
      <c r="C673"/>
      <c r="D673"/>
      <c r="E673" t="s">
        <v>184</v>
      </c>
      <c r="F673" s="58">
        <v>1.1200000000000001</v>
      </c>
    </row>
    <row r="674" spans="3:6" s="2" customFormat="1" ht="15" hidden="1" x14ac:dyDescent="0.2">
      <c r="C674"/>
      <c r="D674"/>
      <c r="E674" t="s">
        <v>335</v>
      </c>
      <c r="F674" s="58">
        <v>1.06</v>
      </c>
    </row>
    <row r="675" spans="3:6" s="2" customFormat="1" ht="15" hidden="1" x14ac:dyDescent="0.2">
      <c r="C675"/>
      <c r="D675"/>
      <c r="E675" t="s">
        <v>336</v>
      </c>
      <c r="F675" s="58">
        <v>1.04</v>
      </c>
    </row>
    <row r="676" spans="3:6" s="2" customFormat="1" ht="15" hidden="1" x14ac:dyDescent="0.2">
      <c r="C676"/>
      <c r="D676"/>
      <c r="E676" t="s">
        <v>260</v>
      </c>
      <c r="F676" s="58">
        <v>1.37</v>
      </c>
    </row>
    <row r="677" spans="3:6" s="2" customFormat="1" ht="15" hidden="1" x14ac:dyDescent="0.2">
      <c r="C677"/>
      <c r="D677"/>
      <c r="E677" t="s">
        <v>173</v>
      </c>
      <c r="F677" s="58">
        <v>1.1100000000000001</v>
      </c>
    </row>
    <row r="678" spans="3:6" s="2" customFormat="1" ht="15" hidden="1" x14ac:dyDescent="0.2">
      <c r="C678"/>
      <c r="D678"/>
      <c r="E678" t="s">
        <v>302</v>
      </c>
      <c r="F678" s="58">
        <v>1.06</v>
      </c>
    </row>
    <row r="679" spans="3:6" s="2" customFormat="1" ht="15" hidden="1" x14ac:dyDescent="0.2">
      <c r="C679"/>
      <c r="D679"/>
      <c r="E679" t="s">
        <v>140</v>
      </c>
      <c r="F679" s="56">
        <v>1.05</v>
      </c>
    </row>
    <row r="680" spans="3:6" s="2" customFormat="1" ht="15" hidden="1" x14ac:dyDescent="0.2">
      <c r="C680"/>
      <c r="D680"/>
      <c r="E680" t="s">
        <v>303</v>
      </c>
      <c r="F680" s="58">
        <v>1.08</v>
      </c>
    </row>
    <row r="681" spans="3:6" s="2" customFormat="1" ht="15" hidden="1" x14ac:dyDescent="0.2">
      <c r="C681"/>
      <c r="D681"/>
      <c r="E681" t="s">
        <v>337</v>
      </c>
      <c r="F681" s="58">
        <v>1.07</v>
      </c>
    </row>
    <row r="682" spans="3:6" s="2" customFormat="1" ht="15" hidden="1" x14ac:dyDescent="0.2">
      <c r="C682"/>
      <c r="D682"/>
      <c r="E682" t="s">
        <v>122</v>
      </c>
      <c r="F682" s="56">
        <v>1.18</v>
      </c>
    </row>
    <row r="683" spans="3:6" s="2" customFormat="1" ht="15" hidden="1" x14ac:dyDescent="0.2">
      <c r="C683"/>
      <c r="D683"/>
      <c r="E683" t="s">
        <v>152</v>
      </c>
      <c r="F683" s="56">
        <v>1.24</v>
      </c>
    </row>
    <row r="684" spans="3:6" s="2" customFormat="1" ht="15" hidden="1" x14ac:dyDescent="0.2">
      <c r="C684"/>
      <c r="D684"/>
      <c r="E684" t="s">
        <v>123</v>
      </c>
      <c r="F684" s="56">
        <v>1.1599999999999999</v>
      </c>
    </row>
    <row r="685" spans="3:6" s="2" customFormat="1" ht="15" hidden="1" x14ac:dyDescent="0.2">
      <c r="C685"/>
      <c r="D685"/>
      <c r="E685" t="s">
        <v>201</v>
      </c>
      <c r="F685" s="56">
        <v>1.06</v>
      </c>
    </row>
    <row r="686" spans="3:6" s="2" customFormat="1" ht="15" hidden="1" x14ac:dyDescent="0.2">
      <c r="C686"/>
      <c r="D686"/>
      <c r="E686" t="s">
        <v>89</v>
      </c>
      <c r="F686" s="56">
        <v>1.05</v>
      </c>
    </row>
    <row r="687" spans="3:6" s="2" customFormat="1" ht="15" hidden="1" x14ac:dyDescent="0.2">
      <c r="C687"/>
      <c r="D687"/>
      <c r="E687" t="s">
        <v>153</v>
      </c>
      <c r="F687" s="56">
        <v>1.22</v>
      </c>
    </row>
    <row r="688" spans="3:6" s="2" customFormat="1" ht="15" hidden="1" x14ac:dyDescent="0.2">
      <c r="C688"/>
      <c r="D688"/>
      <c r="E688" t="s">
        <v>91</v>
      </c>
      <c r="F688" s="58">
        <v>1.0900000000000001</v>
      </c>
    </row>
    <row r="689" spans="3:6" s="2" customFormat="1" ht="15" hidden="1" x14ac:dyDescent="0.2">
      <c r="C689"/>
      <c r="D689"/>
      <c r="E689" t="s">
        <v>313</v>
      </c>
      <c r="F689" s="58">
        <v>1.22</v>
      </c>
    </row>
    <row r="690" spans="3:6" s="2" customFormat="1" ht="15" hidden="1" x14ac:dyDescent="0.2">
      <c r="C690"/>
      <c r="D690"/>
      <c r="E690" t="s">
        <v>141</v>
      </c>
      <c r="F690" s="56">
        <v>1.04</v>
      </c>
    </row>
    <row r="691" spans="3:6" s="2" customFormat="1" ht="15" hidden="1" x14ac:dyDescent="0.2">
      <c r="C691"/>
      <c r="D691"/>
      <c r="E691" t="s">
        <v>338</v>
      </c>
      <c r="F691" s="58">
        <v>1.08</v>
      </c>
    </row>
    <row r="692" spans="3:6" s="2" customFormat="1" ht="15" hidden="1" x14ac:dyDescent="0.2">
      <c r="C692"/>
      <c r="D692"/>
      <c r="E692" t="s">
        <v>185</v>
      </c>
      <c r="F692" s="58">
        <v>1.1100000000000001</v>
      </c>
    </row>
    <row r="693" spans="3:6" s="2" customFormat="1" ht="15" hidden="1" x14ac:dyDescent="0.2">
      <c r="C693"/>
      <c r="D693"/>
      <c r="E693" t="s">
        <v>214</v>
      </c>
      <c r="F693" s="56">
        <v>1.1399999999999999</v>
      </c>
    </row>
    <row r="694" spans="3:6" s="2" customFormat="1" ht="15" hidden="1" x14ac:dyDescent="0.2">
      <c r="C694"/>
      <c r="D694"/>
      <c r="E694" t="s">
        <v>274</v>
      </c>
      <c r="F694" s="58">
        <v>1.1299999999999999</v>
      </c>
    </row>
    <row r="695" spans="3:6" s="2" customFormat="1" ht="15" hidden="1" x14ac:dyDescent="0.2">
      <c r="C695"/>
      <c r="D695"/>
      <c r="E695" t="s">
        <v>215</v>
      </c>
      <c r="F695" s="56">
        <v>1.1399999999999999</v>
      </c>
    </row>
    <row r="696" spans="3:6" s="2" customFormat="1" ht="15" hidden="1" x14ac:dyDescent="0.2">
      <c r="C696"/>
      <c r="D696"/>
      <c r="E696" t="s">
        <v>163</v>
      </c>
      <c r="F696" s="56">
        <v>1.17</v>
      </c>
    </row>
    <row r="697" spans="3:6" s="2" customFormat="1" ht="15" hidden="1" x14ac:dyDescent="0.2">
      <c r="C697"/>
      <c r="D697"/>
      <c r="E697" t="s">
        <v>304</v>
      </c>
      <c r="F697" s="58">
        <v>1.07</v>
      </c>
    </row>
    <row r="698" spans="3:6" s="2" customFormat="1" ht="15" hidden="1" x14ac:dyDescent="0.2">
      <c r="C698"/>
      <c r="D698"/>
      <c r="E698" t="s">
        <v>241</v>
      </c>
      <c r="F698" s="58">
        <v>1.28</v>
      </c>
    </row>
    <row r="699" spans="3:6" s="2" customFormat="1" ht="15" hidden="1" x14ac:dyDescent="0.2">
      <c r="C699"/>
      <c r="D699"/>
      <c r="E699" t="s">
        <v>174</v>
      </c>
      <c r="F699" s="58">
        <v>1.1000000000000001</v>
      </c>
    </row>
    <row r="700" spans="3:6" s="2" customFormat="1" ht="15" hidden="1" x14ac:dyDescent="0.2">
      <c r="C700"/>
      <c r="D700"/>
      <c r="E700" t="s">
        <v>305</v>
      </c>
      <c r="F700" s="58">
        <v>1.06</v>
      </c>
    </row>
    <row r="701" spans="3:6" s="2" customFormat="1" ht="15" hidden="1" x14ac:dyDescent="0.2">
      <c r="C701"/>
      <c r="D701"/>
      <c r="E701" t="s">
        <v>186</v>
      </c>
      <c r="F701" s="58">
        <v>1.1000000000000001</v>
      </c>
    </row>
    <row r="702" spans="3:6" s="2" customFormat="1" ht="15" hidden="1" x14ac:dyDescent="0.2">
      <c r="C702"/>
      <c r="D702"/>
      <c r="E702" t="s">
        <v>428</v>
      </c>
      <c r="F702" s="58">
        <v>1.07</v>
      </c>
    </row>
    <row r="703" spans="3:6" s="2" customFormat="1" ht="15" hidden="1" x14ac:dyDescent="0.2">
      <c r="C703"/>
      <c r="D703"/>
      <c r="E703" t="s">
        <v>426</v>
      </c>
      <c r="F703" s="58">
        <v>1.19</v>
      </c>
    </row>
    <row r="704" spans="3:6" s="2" customFormat="1" ht="15" hidden="1" x14ac:dyDescent="0.2">
      <c r="C704"/>
      <c r="D704"/>
      <c r="E704" t="s">
        <v>216</v>
      </c>
      <c r="F704" s="56">
        <v>1.1299999999999999</v>
      </c>
    </row>
    <row r="705" spans="3:6" hidden="1" x14ac:dyDescent="0.2">
      <c r="E705" t="s">
        <v>351</v>
      </c>
      <c r="F705" s="58">
        <v>1.04</v>
      </c>
    </row>
    <row r="706" spans="3:6" s="2" customFormat="1" ht="15" hidden="1" x14ac:dyDescent="0.2">
      <c r="C706"/>
      <c r="D706"/>
      <c r="E706" t="s">
        <v>90</v>
      </c>
      <c r="F706" s="56">
        <v>1.1200000000000001</v>
      </c>
    </row>
    <row r="707" spans="3:6" s="2" customFormat="1" ht="15" hidden="1" x14ac:dyDescent="0.2">
      <c r="C707"/>
      <c r="D707"/>
      <c r="E707" t="s">
        <v>154</v>
      </c>
      <c r="F707" s="56">
        <v>1.22</v>
      </c>
    </row>
    <row r="708" spans="3:6" s="2" customFormat="1" ht="15" hidden="1" x14ac:dyDescent="0.2">
      <c r="C708"/>
      <c r="D708"/>
      <c r="E708" t="s">
        <v>261</v>
      </c>
      <c r="F708" s="58">
        <v>1.31</v>
      </c>
    </row>
    <row r="709" spans="3:6" s="2" customFormat="1" ht="15" hidden="1" x14ac:dyDescent="0.2">
      <c r="C709"/>
      <c r="D709"/>
      <c r="E709" t="s">
        <v>175</v>
      </c>
      <c r="F709" s="58">
        <v>1.1000000000000001</v>
      </c>
    </row>
    <row r="710" spans="3:6" s="2" customFormat="1" ht="15" hidden="1" x14ac:dyDescent="0.2">
      <c r="C710"/>
      <c r="D710"/>
      <c r="E710" t="s">
        <v>124</v>
      </c>
      <c r="F710" s="56">
        <v>1.1399999999999999</v>
      </c>
    </row>
    <row r="711" spans="3:6" s="2" customFormat="1" ht="15" hidden="1" x14ac:dyDescent="0.2">
      <c r="C711"/>
      <c r="D711"/>
      <c r="E711" t="s">
        <v>421</v>
      </c>
      <c r="F711" s="58">
        <v>1.08</v>
      </c>
    </row>
    <row r="712" spans="3:6" s="2" customFormat="1" ht="15" hidden="1" x14ac:dyDescent="0.2">
      <c r="C712"/>
      <c r="D712"/>
      <c r="E712" t="s">
        <v>422</v>
      </c>
      <c r="F712" s="58">
        <v>1.29</v>
      </c>
    </row>
    <row r="713" spans="3:6" s="2" customFormat="1" ht="15" hidden="1" x14ac:dyDescent="0.2">
      <c r="C713"/>
      <c r="D713"/>
      <c r="E713" t="s">
        <v>249</v>
      </c>
      <c r="F713" s="58">
        <v>1.36</v>
      </c>
    </row>
    <row r="714" spans="3:6" s="2" customFormat="1" ht="15" hidden="1" x14ac:dyDescent="0.2">
      <c r="C714"/>
      <c r="D714"/>
      <c r="E714" t="s">
        <v>262</v>
      </c>
      <c r="F714" s="58">
        <v>1.3</v>
      </c>
    </row>
    <row r="715" spans="3:6" hidden="1" x14ac:dyDescent="0.2">
      <c r="E715" t="s">
        <v>385</v>
      </c>
      <c r="F715" s="58">
        <v>1.2</v>
      </c>
    </row>
    <row r="716" spans="3:6" s="2" customFormat="1" ht="15" hidden="1" x14ac:dyDescent="0.2">
      <c r="C716"/>
      <c r="D716"/>
      <c r="E716" t="s">
        <v>105</v>
      </c>
      <c r="F716" s="58">
        <v>1.0900000000000001</v>
      </c>
    </row>
    <row r="717" spans="3:6" s="2" customFormat="1" ht="15" hidden="1" x14ac:dyDescent="0.2">
      <c r="C717"/>
      <c r="D717"/>
      <c r="E717" t="s">
        <v>106</v>
      </c>
      <c r="F717" s="58">
        <v>1.02</v>
      </c>
    </row>
    <row r="718" spans="3:6" s="2" customFormat="1" ht="15" hidden="1" x14ac:dyDescent="0.2">
      <c r="C718"/>
      <c r="D718"/>
      <c r="E718" t="s">
        <v>229</v>
      </c>
      <c r="F718" s="58">
        <v>1.08</v>
      </c>
    </row>
    <row r="719" spans="3:6" s="2" customFormat="1" ht="15" hidden="1" x14ac:dyDescent="0.2">
      <c r="C719"/>
      <c r="D719"/>
      <c r="E719" t="s">
        <v>288</v>
      </c>
      <c r="F719" s="58">
        <v>1.03</v>
      </c>
    </row>
    <row r="720" spans="3:6" s="2" customFormat="1" ht="15" hidden="1" x14ac:dyDescent="0.2">
      <c r="C720"/>
      <c r="D720"/>
      <c r="E720" t="s">
        <v>289</v>
      </c>
      <c r="F720" s="58">
        <v>1.06</v>
      </c>
    </row>
    <row r="721" spans="3:6" s="2" customFormat="1" ht="15" hidden="1" x14ac:dyDescent="0.2">
      <c r="C721"/>
      <c r="D721"/>
      <c r="E721" t="s">
        <v>187</v>
      </c>
      <c r="F721" s="58">
        <v>1.1000000000000001</v>
      </c>
    </row>
    <row r="722" spans="3:6" s="2" customFormat="1" ht="15" hidden="1" x14ac:dyDescent="0.2">
      <c r="C722"/>
      <c r="D722"/>
      <c r="E722" t="s">
        <v>315</v>
      </c>
      <c r="F722" s="58">
        <v>1.21</v>
      </c>
    </row>
    <row r="723" spans="3:6" s="2" customFormat="1" ht="15" hidden="1" x14ac:dyDescent="0.2">
      <c r="C723"/>
      <c r="D723"/>
      <c r="E723" t="s">
        <v>340</v>
      </c>
      <c r="F723" s="58">
        <v>1.07</v>
      </c>
    </row>
    <row r="724" spans="3:6" s="2" customFormat="1" ht="15" hidden="1" x14ac:dyDescent="0.2">
      <c r="C724"/>
      <c r="D724"/>
      <c r="E724" t="s">
        <v>164</v>
      </c>
      <c r="F724" s="56">
        <v>1.18</v>
      </c>
    </row>
    <row r="725" spans="3:6" s="2" customFormat="1" ht="15" hidden="1" x14ac:dyDescent="0.2">
      <c r="C725"/>
      <c r="D725"/>
      <c r="E725" t="s">
        <v>242</v>
      </c>
      <c r="F725" s="58">
        <v>1.3</v>
      </c>
    </row>
    <row r="726" spans="3:6" s="2" customFormat="1" ht="15" hidden="1" x14ac:dyDescent="0.2">
      <c r="C726"/>
      <c r="D726"/>
      <c r="E726" t="s">
        <v>263</v>
      </c>
      <c r="F726" s="58">
        <v>1.28</v>
      </c>
    </row>
    <row r="727" spans="3:6" s="2" customFormat="1" ht="15" hidden="1" x14ac:dyDescent="0.2">
      <c r="C727"/>
      <c r="D727"/>
      <c r="E727" t="s">
        <v>290</v>
      </c>
      <c r="F727" s="58">
        <v>1.04</v>
      </c>
    </row>
    <row r="728" spans="3:6" s="2" customFormat="1" ht="15" hidden="1" x14ac:dyDescent="0.2">
      <c r="C728"/>
      <c r="D728"/>
      <c r="E728" t="s">
        <v>316</v>
      </c>
      <c r="F728" s="58">
        <v>1.2</v>
      </c>
    </row>
    <row r="729" spans="3:6" hidden="1" x14ac:dyDescent="0.2">
      <c r="E729" t="s">
        <v>386</v>
      </c>
      <c r="F729" s="58">
        <v>1.1599999999999999</v>
      </c>
    </row>
    <row r="730" spans="3:6" s="2" customFormat="1" ht="15" hidden="1" x14ac:dyDescent="0.2">
      <c r="C730"/>
      <c r="D730"/>
      <c r="E730" t="s">
        <v>217</v>
      </c>
      <c r="F730" s="56">
        <v>1.1200000000000001</v>
      </c>
    </row>
    <row r="731" spans="3:6" s="2" customFormat="1" ht="15" hidden="1" x14ac:dyDescent="0.2">
      <c r="C731"/>
      <c r="D731"/>
      <c r="E731" t="s">
        <v>317</v>
      </c>
      <c r="F731" s="58">
        <v>1.19</v>
      </c>
    </row>
    <row r="732" spans="3:6" s="2" customFormat="1" ht="15" hidden="1" x14ac:dyDescent="0.2">
      <c r="C732"/>
      <c r="D732"/>
      <c r="E732" t="s">
        <v>275</v>
      </c>
      <c r="F732" s="58">
        <v>1.0900000000000001</v>
      </c>
    </row>
    <row r="733" spans="3:6" s="2" customFormat="1" ht="15" hidden="1" x14ac:dyDescent="0.2">
      <c r="C733"/>
      <c r="D733"/>
      <c r="E733" t="s">
        <v>306</v>
      </c>
      <c r="F733" s="58">
        <v>1.1000000000000001</v>
      </c>
    </row>
    <row r="734" spans="3:6" s="2" customFormat="1" ht="15" hidden="1" x14ac:dyDescent="0.2">
      <c r="C734"/>
      <c r="D734"/>
      <c r="E734" t="s">
        <v>318</v>
      </c>
      <c r="F734" s="58">
        <v>1.2</v>
      </c>
    </row>
    <row r="735" spans="3:6" s="2" customFormat="1" ht="15" hidden="1" x14ac:dyDescent="0.2">
      <c r="C735"/>
      <c r="D735"/>
      <c r="E735" t="s">
        <v>125</v>
      </c>
      <c r="F735" s="56">
        <v>1.1399999999999999</v>
      </c>
    </row>
    <row r="736" spans="3:6" s="2" customFormat="1" ht="15" hidden="1" x14ac:dyDescent="0.2">
      <c r="C736"/>
      <c r="D736"/>
      <c r="E736" t="s">
        <v>218</v>
      </c>
      <c r="F736" s="56">
        <v>1.1399999999999999</v>
      </c>
    </row>
    <row r="737" spans="3:6" hidden="1" x14ac:dyDescent="0.2">
      <c r="E737" t="s">
        <v>361</v>
      </c>
      <c r="F737" s="58">
        <v>1.27</v>
      </c>
    </row>
    <row r="738" spans="3:6" s="2" customFormat="1" ht="15" hidden="1" x14ac:dyDescent="0.2">
      <c r="C738"/>
      <c r="D738"/>
      <c r="E738" t="s">
        <v>142</v>
      </c>
      <c r="F738" s="56">
        <v>1.06</v>
      </c>
    </row>
    <row r="739" spans="3:6" hidden="1" x14ac:dyDescent="0.2">
      <c r="E739" t="s">
        <v>371</v>
      </c>
      <c r="F739" s="58">
        <v>1.21</v>
      </c>
    </row>
    <row r="740" spans="3:6" s="2" customFormat="1" ht="15" hidden="1" x14ac:dyDescent="0.2">
      <c r="C740"/>
      <c r="D740"/>
      <c r="E740" t="s">
        <v>188</v>
      </c>
      <c r="F740" s="58">
        <v>1.1299999999999999</v>
      </c>
    </row>
    <row r="741" spans="3:6" s="2" customFormat="1" ht="15" hidden="1" x14ac:dyDescent="0.2">
      <c r="C741"/>
      <c r="D741"/>
      <c r="E741" t="s">
        <v>189</v>
      </c>
      <c r="F741" s="58">
        <v>1.1000000000000001</v>
      </c>
    </row>
    <row r="742" spans="3:6" s="2" customFormat="1" ht="15" hidden="1" x14ac:dyDescent="0.2">
      <c r="C742"/>
      <c r="D742"/>
      <c r="E742" t="s">
        <v>165</v>
      </c>
      <c r="F742" s="56">
        <v>1.19</v>
      </c>
    </row>
    <row r="743" spans="3:6" s="2" customFormat="1" ht="15" hidden="1" x14ac:dyDescent="0.2">
      <c r="C743"/>
      <c r="D743"/>
      <c r="E743" t="s">
        <v>166</v>
      </c>
      <c r="F743" s="56">
        <v>1.17</v>
      </c>
    </row>
    <row r="744" spans="3:6" s="2" customFormat="1" ht="15" hidden="1" x14ac:dyDescent="0.2">
      <c r="C744"/>
      <c r="D744"/>
      <c r="E744" t="s">
        <v>167</v>
      </c>
      <c r="F744" s="56">
        <v>1.17</v>
      </c>
    </row>
    <row r="745" spans="3:6" hidden="1" x14ac:dyDescent="0.2">
      <c r="E745" t="s">
        <v>387</v>
      </c>
      <c r="F745" s="58">
        <v>1.2</v>
      </c>
    </row>
    <row r="746" spans="3:6" hidden="1" x14ac:dyDescent="0.2">
      <c r="E746" t="s">
        <v>352</v>
      </c>
      <c r="F746" s="58">
        <v>1.02</v>
      </c>
    </row>
    <row r="747" spans="3:6" hidden="1" x14ac:dyDescent="0.2">
      <c r="E747" t="s">
        <v>362</v>
      </c>
      <c r="F747" s="58">
        <v>1.26</v>
      </c>
    </row>
    <row r="748" spans="3:6" s="2" customFormat="1" ht="15" hidden="1" x14ac:dyDescent="0.2">
      <c r="C748"/>
      <c r="D748"/>
      <c r="E748" t="s">
        <v>230</v>
      </c>
      <c r="F748" s="58">
        <v>1.07</v>
      </c>
    </row>
    <row r="749" spans="3:6" hidden="1" x14ac:dyDescent="0.2">
      <c r="E749" t="s">
        <v>372</v>
      </c>
      <c r="F749" s="58">
        <v>1.23</v>
      </c>
    </row>
    <row r="750" spans="3:6" s="2" customFormat="1" ht="15" hidden="1" x14ac:dyDescent="0.2">
      <c r="C750"/>
      <c r="D750"/>
      <c r="E750" t="s">
        <v>307</v>
      </c>
      <c r="F750" s="58">
        <v>1.08</v>
      </c>
    </row>
    <row r="751" spans="3:6" hidden="1" x14ac:dyDescent="0.2">
      <c r="E751" t="s">
        <v>373</v>
      </c>
      <c r="F751" s="58">
        <v>1.25</v>
      </c>
    </row>
    <row r="752" spans="3:6" s="2" customFormat="1" ht="15" hidden="1" x14ac:dyDescent="0.2">
      <c r="C752"/>
      <c r="D752"/>
      <c r="E752" t="s">
        <v>202</v>
      </c>
      <c r="F752" s="56">
        <v>1.04</v>
      </c>
    </row>
    <row r="753" spans="3:6" s="2" customFormat="1" ht="15" hidden="1" x14ac:dyDescent="0.2">
      <c r="C753"/>
      <c r="D753"/>
      <c r="E753" t="s">
        <v>190</v>
      </c>
      <c r="F753" s="58">
        <v>1.1200000000000001</v>
      </c>
    </row>
    <row r="754" spans="3:6" hidden="1" x14ac:dyDescent="0.2">
      <c r="E754" t="s">
        <v>353</v>
      </c>
      <c r="F754" s="58">
        <v>1.03</v>
      </c>
    </row>
    <row r="755" spans="3:6" s="2" customFormat="1" ht="15" hidden="1" x14ac:dyDescent="0.2">
      <c r="C755"/>
      <c r="D755"/>
      <c r="E755" t="s">
        <v>203</v>
      </c>
      <c r="F755" s="56">
        <v>1.05</v>
      </c>
    </row>
    <row r="756" spans="3:6" hidden="1" x14ac:dyDescent="0.2">
      <c r="E756" t="s">
        <v>388</v>
      </c>
      <c r="F756" s="58">
        <v>1.1599999999999999</v>
      </c>
    </row>
    <row r="757" spans="3:6" s="2" customFormat="1" ht="15" hidden="1" x14ac:dyDescent="0.2">
      <c r="C757"/>
      <c r="D757"/>
      <c r="E757" t="s">
        <v>143</v>
      </c>
      <c r="F757" s="56">
        <v>1.07</v>
      </c>
    </row>
    <row r="758" spans="3:6" s="2" customFormat="1" ht="15" hidden="1" x14ac:dyDescent="0.2">
      <c r="C758"/>
      <c r="D758"/>
      <c r="E758" t="s">
        <v>204</v>
      </c>
      <c r="F758" s="56">
        <v>1.07</v>
      </c>
    </row>
    <row r="759" spans="3:6" hidden="1" x14ac:dyDescent="0.2">
      <c r="E759" t="s">
        <v>374</v>
      </c>
      <c r="F759" s="58">
        <v>1.24</v>
      </c>
    </row>
    <row r="760" spans="3:6" s="2" customFormat="1" ht="15" hidden="1" x14ac:dyDescent="0.2">
      <c r="C760"/>
      <c r="D760"/>
      <c r="E760" t="s">
        <v>126</v>
      </c>
      <c r="F760" s="56">
        <v>1.1499999999999999</v>
      </c>
    </row>
    <row r="761" spans="3:6" s="2" customFormat="1" ht="15" hidden="1" x14ac:dyDescent="0.2">
      <c r="C761"/>
      <c r="D761"/>
      <c r="E761" t="s">
        <v>276</v>
      </c>
      <c r="F761" s="58">
        <v>1.0900000000000001</v>
      </c>
    </row>
    <row r="762" spans="3:6" hidden="1" x14ac:dyDescent="0.2">
      <c r="E762" t="s">
        <v>389</v>
      </c>
      <c r="F762" s="58">
        <v>1.1499999999999999</v>
      </c>
    </row>
    <row r="763" spans="3:6" s="2" customFormat="1" ht="15" hidden="1" x14ac:dyDescent="0.2">
      <c r="C763"/>
      <c r="D763"/>
      <c r="E763" t="s">
        <v>308</v>
      </c>
      <c r="F763" s="58">
        <v>1.07</v>
      </c>
    </row>
    <row r="764" spans="3:6" s="2" customFormat="1" ht="15" hidden="1" x14ac:dyDescent="0.2">
      <c r="C764"/>
      <c r="D764"/>
      <c r="E764" t="s">
        <v>255</v>
      </c>
      <c r="F764" s="58">
        <v>1.32</v>
      </c>
    </row>
    <row r="765" spans="3:6" s="2" customFormat="1" ht="15" hidden="1" x14ac:dyDescent="0.2">
      <c r="C765"/>
      <c r="D765"/>
      <c r="E765" t="s">
        <v>277</v>
      </c>
      <c r="F765" s="58">
        <v>1.07</v>
      </c>
    </row>
    <row r="766" spans="3:6" s="2" customFormat="1" ht="15" hidden="1" x14ac:dyDescent="0.2">
      <c r="C766"/>
      <c r="D766"/>
      <c r="E766" t="s">
        <v>144</v>
      </c>
      <c r="F766" s="56">
        <v>1.06</v>
      </c>
    </row>
    <row r="767" spans="3:6" s="2" customFormat="1" ht="15" hidden="1" x14ac:dyDescent="0.2">
      <c r="C767"/>
      <c r="D767"/>
      <c r="E767" t="s">
        <v>291</v>
      </c>
      <c r="F767" s="58">
        <v>1.03</v>
      </c>
    </row>
    <row r="768" spans="3:6" s="2" customFormat="1" ht="15" hidden="1" x14ac:dyDescent="0.2">
      <c r="C768"/>
      <c r="D768"/>
      <c r="E768" t="s">
        <v>292</v>
      </c>
      <c r="F768" s="58">
        <v>1.03</v>
      </c>
    </row>
    <row r="769" spans="3:6" s="2" customFormat="1" ht="15" hidden="1" x14ac:dyDescent="0.2">
      <c r="C769"/>
      <c r="D769"/>
      <c r="E769" t="s">
        <v>176</v>
      </c>
      <c r="F769" s="58">
        <v>1.0900000000000001</v>
      </c>
    </row>
    <row r="770" spans="3:6" s="2" customFormat="1" ht="15" hidden="1" x14ac:dyDescent="0.2">
      <c r="C770"/>
      <c r="D770"/>
      <c r="E770" t="s">
        <v>231</v>
      </c>
      <c r="F770" s="58">
        <v>1.1000000000000001</v>
      </c>
    </row>
    <row r="771" spans="3:6" s="2" customFormat="1" ht="15" hidden="1" x14ac:dyDescent="0.2">
      <c r="C771"/>
      <c r="D771"/>
      <c r="E771" t="s">
        <v>127</v>
      </c>
      <c r="F771" s="56">
        <v>1.1599999999999999</v>
      </c>
    </row>
    <row r="772" spans="3:6" hidden="1" x14ac:dyDescent="0.2">
      <c r="E772" t="s">
        <v>390</v>
      </c>
      <c r="F772" s="58">
        <v>1.1599999999999999</v>
      </c>
    </row>
    <row r="773" spans="3:6" s="2" customFormat="1" ht="15" hidden="1" x14ac:dyDescent="0.2">
      <c r="C773"/>
      <c r="D773"/>
      <c r="E773" t="s">
        <v>128</v>
      </c>
      <c r="F773" s="56">
        <v>1.1299999999999999</v>
      </c>
    </row>
    <row r="774" spans="3:6" s="2" customFormat="1" ht="15" hidden="1" x14ac:dyDescent="0.2">
      <c r="C774"/>
      <c r="D774"/>
      <c r="E774" t="s">
        <v>191</v>
      </c>
      <c r="F774" s="58">
        <v>1.1100000000000001</v>
      </c>
    </row>
    <row r="775" spans="3:6" s="2" customFormat="1" ht="15" hidden="1" x14ac:dyDescent="0.2">
      <c r="C775"/>
      <c r="D775"/>
      <c r="E775" t="s">
        <v>341</v>
      </c>
      <c r="F775" s="58">
        <v>1.08</v>
      </c>
    </row>
    <row r="776" spans="3:6" s="2" customFormat="1" ht="15" hidden="1" x14ac:dyDescent="0.2">
      <c r="C776"/>
      <c r="D776"/>
      <c r="E776" t="s">
        <v>145</v>
      </c>
      <c r="F776" s="56">
        <v>1.06</v>
      </c>
    </row>
    <row r="777" spans="3:6" s="2" customFormat="1" ht="15" hidden="1" x14ac:dyDescent="0.2">
      <c r="C777"/>
      <c r="D777"/>
      <c r="E777" t="s">
        <v>129</v>
      </c>
      <c r="F777" s="56">
        <v>1.17</v>
      </c>
    </row>
    <row r="778" spans="3:6" s="2" customFormat="1" ht="15" hidden="1" x14ac:dyDescent="0.2">
      <c r="C778"/>
      <c r="D778"/>
      <c r="E778" t="s">
        <v>319</v>
      </c>
      <c r="F778" s="58">
        <v>1.21</v>
      </c>
    </row>
    <row r="779" spans="3:6" hidden="1" x14ac:dyDescent="0.2">
      <c r="E779" t="s">
        <v>354</v>
      </c>
      <c r="F779" s="58">
        <v>1.02</v>
      </c>
    </row>
    <row r="780" spans="3:6" s="2" customFormat="1" ht="15" hidden="1" x14ac:dyDescent="0.2">
      <c r="C780"/>
      <c r="D780"/>
      <c r="E780" t="s">
        <v>192</v>
      </c>
      <c r="F780" s="58">
        <v>1.1000000000000001</v>
      </c>
    </row>
    <row r="781" spans="3:6" s="2" customFormat="1" ht="15" hidden="1" x14ac:dyDescent="0.2">
      <c r="C781"/>
      <c r="D781"/>
      <c r="E781" t="s">
        <v>320</v>
      </c>
      <c r="F781" s="58">
        <v>1.2</v>
      </c>
    </row>
    <row r="782" spans="3:6" hidden="1" x14ac:dyDescent="0.2">
      <c r="E782" t="s">
        <v>363</v>
      </c>
      <c r="F782" s="58">
        <v>1.25</v>
      </c>
    </row>
    <row r="783" spans="3:6" s="2" customFormat="1" ht="15" hidden="1" x14ac:dyDescent="0.2">
      <c r="C783"/>
      <c r="D783"/>
      <c r="E783" t="s">
        <v>278</v>
      </c>
      <c r="F783" s="58">
        <v>1.1200000000000001</v>
      </c>
    </row>
    <row r="784" spans="3:6" s="2" customFormat="1" ht="15" hidden="1" x14ac:dyDescent="0.2">
      <c r="C784"/>
      <c r="D784"/>
      <c r="E784" t="s">
        <v>193</v>
      </c>
      <c r="F784" s="58">
        <v>1.1499999999999999</v>
      </c>
    </row>
    <row r="785" spans="3:6" s="2" customFormat="1" ht="15" hidden="1" x14ac:dyDescent="0.2">
      <c r="C785"/>
      <c r="D785"/>
      <c r="E785" t="s">
        <v>321</v>
      </c>
      <c r="F785" s="58">
        <v>1.19</v>
      </c>
    </row>
    <row r="786" spans="3:6" hidden="1" x14ac:dyDescent="0.2">
      <c r="E786" t="s">
        <v>391</v>
      </c>
      <c r="F786" s="58">
        <v>1.17</v>
      </c>
    </row>
    <row r="787" spans="3:6" s="2" customFormat="1" ht="15" hidden="1" x14ac:dyDescent="0.2">
      <c r="C787"/>
      <c r="D787"/>
      <c r="E787" t="s">
        <v>177</v>
      </c>
      <c r="F787" s="58">
        <v>1.1100000000000001</v>
      </c>
    </row>
    <row r="788" spans="3:6" hidden="1" x14ac:dyDescent="0.2">
      <c r="E788" t="s">
        <v>392</v>
      </c>
      <c r="F788" s="58">
        <v>1.21</v>
      </c>
    </row>
    <row r="789" spans="3:6" s="2" customFormat="1" ht="15" hidden="1" x14ac:dyDescent="0.2">
      <c r="C789"/>
      <c r="D789"/>
      <c r="E789" t="s">
        <v>194</v>
      </c>
      <c r="F789" s="58">
        <v>1.0900000000000001</v>
      </c>
    </row>
    <row r="790" spans="3:6" s="2" customFormat="1" ht="15" hidden="1" x14ac:dyDescent="0.2">
      <c r="C790"/>
      <c r="D790"/>
      <c r="E790" t="s">
        <v>279</v>
      </c>
      <c r="F790" s="58">
        <v>1.07</v>
      </c>
    </row>
    <row r="791" spans="3:6" hidden="1" x14ac:dyDescent="0.2">
      <c r="E791" t="s">
        <v>375</v>
      </c>
      <c r="F791" s="58">
        <v>1.21</v>
      </c>
    </row>
    <row r="792" spans="3:6" s="2" customFormat="1" ht="15" hidden="1" x14ac:dyDescent="0.2">
      <c r="C792"/>
      <c r="D792"/>
      <c r="E792" t="s">
        <v>219</v>
      </c>
      <c r="F792" s="56">
        <v>1.1299999999999999</v>
      </c>
    </row>
    <row r="793" spans="3:6" s="2" customFormat="1" ht="15" hidden="1" x14ac:dyDescent="0.2">
      <c r="C793"/>
      <c r="D793"/>
      <c r="E793" t="s">
        <v>280</v>
      </c>
      <c r="F793" s="58">
        <v>1.1000000000000001</v>
      </c>
    </row>
    <row r="794" spans="3:6" s="2" customFormat="1" ht="15" hidden="1" x14ac:dyDescent="0.2">
      <c r="C794"/>
      <c r="D794"/>
      <c r="E794" t="s">
        <v>243</v>
      </c>
      <c r="F794" s="58">
        <v>1.31</v>
      </c>
    </row>
    <row r="795" spans="3:6" s="2" customFormat="1" ht="15" hidden="1" x14ac:dyDescent="0.2">
      <c r="C795"/>
      <c r="D795"/>
      <c r="E795" t="s">
        <v>256</v>
      </c>
      <c r="F795" s="58">
        <v>1.28</v>
      </c>
    </row>
    <row r="796" spans="3:6" hidden="1" x14ac:dyDescent="0.2">
      <c r="E796" s="45" t="s">
        <v>429</v>
      </c>
      <c r="F796" s="58">
        <v>1.25</v>
      </c>
    </row>
    <row r="797" spans="3:6" hidden="1" x14ac:dyDescent="0.2">
      <c r="E797" t="s">
        <v>365</v>
      </c>
      <c r="F797" s="58">
        <v>1.24</v>
      </c>
    </row>
    <row r="798" spans="3:6" s="2" customFormat="1" ht="15" hidden="1" x14ac:dyDescent="0.2">
      <c r="C798"/>
      <c r="D798"/>
      <c r="E798" t="s">
        <v>309</v>
      </c>
      <c r="F798" s="58">
        <v>1.05</v>
      </c>
    </row>
    <row r="799" spans="3:6" s="2" customFormat="1" ht="15" hidden="1" x14ac:dyDescent="0.2">
      <c r="C799"/>
      <c r="D799"/>
      <c r="E799" t="s">
        <v>107</v>
      </c>
      <c r="F799" s="58">
        <v>1.0900000000000001</v>
      </c>
    </row>
    <row r="800" spans="3:6" s="2" customFormat="1" ht="15" hidden="1" x14ac:dyDescent="0.2">
      <c r="C800"/>
      <c r="D800"/>
      <c r="E800" t="s">
        <v>205</v>
      </c>
      <c r="F800" s="56">
        <v>1.05</v>
      </c>
    </row>
    <row r="801" spans="3:6" s="2" customFormat="1" ht="15" hidden="1" x14ac:dyDescent="0.2">
      <c r="C801"/>
      <c r="D801"/>
      <c r="E801" t="s">
        <v>232</v>
      </c>
      <c r="F801" s="58">
        <v>1.08</v>
      </c>
    </row>
    <row r="802" spans="3:6" s="2" customFormat="1" ht="15" hidden="1" x14ac:dyDescent="0.2">
      <c r="C802"/>
      <c r="D802"/>
      <c r="E802" t="s">
        <v>108</v>
      </c>
      <c r="F802" s="58">
        <v>1.19</v>
      </c>
    </row>
    <row r="803" spans="3:6" s="2" customFormat="1" ht="15" hidden="1" x14ac:dyDescent="0.2">
      <c r="C803"/>
      <c r="D803"/>
      <c r="E803" t="s">
        <v>281</v>
      </c>
      <c r="F803" s="58">
        <v>1.0900000000000001</v>
      </c>
    </row>
    <row r="804" spans="3:6" s="2" customFormat="1" ht="15" hidden="1" x14ac:dyDescent="0.2">
      <c r="C804"/>
      <c r="D804"/>
      <c r="E804" t="s">
        <v>244</v>
      </c>
      <c r="F804" s="58">
        <v>1.33</v>
      </c>
    </row>
    <row r="805" spans="3:6" s="2" customFormat="1" ht="15" hidden="1" x14ac:dyDescent="0.2">
      <c r="C805"/>
      <c r="D805"/>
      <c r="E805" t="s">
        <v>251</v>
      </c>
      <c r="F805" s="58">
        <v>1.34</v>
      </c>
    </row>
    <row r="806" spans="3:6" s="2" customFormat="1" ht="15" hidden="1" x14ac:dyDescent="0.2">
      <c r="C806"/>
      <c r="D806"/>
      <c r="E806" t="s">
        <v>257</v>
      </c>
      <c r="F806" s="58">
        <v>1.31</v>
      </c>
    </row>
    <row r="807" spans="3:6" s="2" customFormat="1" ht="15" hidden="1" x14ac:dyDescent="0.2">
      <c r="C807"/>
      <c r="D807"/>
      <c r="E807" t="s">
        <v>155</v>
      </c>
      <c r="F807" s="56">
        <v>1.23</v>
      </c>
    </row>
    <row r="808" spans="3:6" s="2" customFormat="1" ht="15" hidden="1" x14ac:dyDescent="0.2">
      <c r="C808"/>
      <c r="D808"/>
      <c r="E808" t="s">
        <v>322</v>
      </c>
      <c r="F808" s="58">
        <v>1.22</v>
      </c>
    </row>
    <row r="809" spans="3:6" s="2" customFormat="1" ht="15" hidden="1" x14ac:dyDescent="0.2">
      <c r="C809"/>
      <c r="D809"/>
      <c r="E809" t="s">
        <v>178</v>
      </c>
      <c r="F809" s="58">
        <v>1.08</v>
      </c>
    </row>
    <row r="810" spans="3:6" s="2" customFormat="1" ht="15" hidden="1" x14ac:dyDescent="0.2">
      <c r="C810"/>
      <c r="D810"/>
      <c r="E810" t="s">
        <v>206</v>
      </c>
      <c r="F810" s="56">
        <v>1.06</v>
      </c>
    </row>
    <row r="811" spans="3:6" s="2" customFormat="1" ht="15" hidden="1" x14ac:dyDescent="0.2">
      <c r="C811"/>
      <c r="D811"/>
      <c r="E811" t="s">
        <v>207</v>
      </c>
      <c r="F811" s="56">
        <v>1.06</v>
      </c>
    </row>
    <row r="812" spans="3:6" hidden="1" x14ac:dyDescent="0.2">
      <c r="E812" t="s">
        <v>393</v>
      </c>
      <c r="F812" s="58">
        <v>1.2</v>
      </c>
    </row>
    <row r="813" spans="3:6" hidden="1" x14ac:dyDescent="0.2">
      <c r="E813" t="s">
        <v>376</v>
      </c>
      <c r="F813" s="58">
        <v>1.23</v>
      </c>
    </row>
    <row r="814" spans="3:6" s="2" customFormat="1" ht="15" hidden="1" x14ac:dyDescent="0.2">
      <c r="C814"/>
      <c r="D814"/>
      <c r="E814" t="s">
        <v>245</v>
      </c>
      <c r="F814" s="58">
        <v>1.3</v>
      </c>
    </row>
    <row r="815" spans="3:6" s="2" customFormat="1" ht="15" hidden="1" x14ac:dyDescent="0.2">
      <c r="C815"/>
      <c r="D815"/>
      <c r="E815" t="s">
        <v>258</v>
      </c>
      <c r="F815" s="58">
        <v>1.29</v>
      </c>
    </row>
    <row r="816" spans="3:6" s="2" customFormat="1" ht="15" hidden="1" x14ac:dyDescent="0.2">
      <c r="C816"/>
      <c r="D816"/>
      <c r="E816" t="s">
        <v>342</v>
      </c>
      <c r="F816" s="58">
        <v>1.06</v>
      </c>
    </row>
    <row r="817" spans="3:6" hidden="1" x14ac:dyDescent="0.2">
      <c r="E817" t="s">
        <v>377</v>
      </c>
      <c r="F817" s="58">
        <v>1.22</v>
      </c>
    </row>
    <row r="818" spans="3:6" s="2" customFormat="1" ht="15" hidden="1" x14ac:dyDescent="0.2">
      <c r="C818"/>
      <c r="D818"/>
      <c r="E818" t="s">
        <v>220</v>
      </c>
      <c r="F818" s="56">
        <v>1.1100000000000001</v>
      </c>
    </row>
    <row r="819" spans="3:6" s="2" customFormat="1" ht="15" hidden="1" x14ac:dyDescent="0.2">
      <c r="C819"/>
      <c r="D819"/>
      <c r="E819" t="s">
        <v>343</v>
      </c>
      <c r="F819" s="58">
        <v>1.05</v>
      </c>
    </row>
    <row r="820" spans="3:6" hidden="1" x14ac:dyDescent="0.2">
      <c r="E820" t="s">
        <v>394</v>
      </c>
      <c r="F820" s="58">
        <v>1.1599999999999999</v>
      </c>
    </row>
    <row r="821" spans="3:6" s="2" customFormat="1" ht="15" hidden="1" x14ac:dyDescent="0.2">
      <c r="C821"/>
      <c r="D821"/>
      <c r="E821" t="s">
        <v>246</v>
      </c>
      <c r="F821" s="58">
        <v>1.29</v>
      </c>
    </row>
    <row r="822" spans="3:6" s="2" customFormat="1" ht="15" hidden="1" x14ac:dyDescent="0.2">
      <c r="C822"/>
      <c r="D822"/>
      <c r="E822" t="s">
        <v>238</v>
      </c>
      <c r="F822" s="58">
        <v>1.34</v>
      </c>
    </row>
    <row r="823" spans="3:6" s="2" customFormat="1" ht="15" hidden="1" x14ac:dyDescent="0.2">
      <c r="C823"/>
      <c r="D823"/>
      <c r="E823" t="s">
        <v>250</v>
      </c>
      <c r="F823" s="58">
        <v>1.35</v>
      </c>
    </row>
    <row r="824" spans="3:6" s="2" customFormat="1" ht="15" hidden="1" x14ac:dyDescent="0.2">
      <c r="C824"/>
      <c r="D824"/>
      <c r="E824" t="s">
        <v>130</v>
      </c>
      <c r="F824" s="56">
        <v>1.18</v>
      </c>
    </row>
    <row r="825" spans="3:6" hidden="1" x14ac:dyDescent="0.2">
      <c r="E825" t="s">
        <v>378</v>
      </c>
      <c r="F825" s="58">
        <v>1.22</v>
      </c>
    </row>
    <row r="826" spans="3:6" s="2" customFormat="1" ht="15" hidden="1" x14ac:dyDescent="0.2">
      <c r="C826"/>
      <c r="D826"/>
      <c r="E826" t="s">
        <v>247</v>
      </c>
      <c r="F826" s="58">
        <v>1.3</v>
      </c>
    </row>
    <row r="827" spans="3:6" s="2" customFormat="1" ht="15" hidden="1" x14ac:dyDescent="0.2">
      <c r="C827"/>
      <c r="D827"/>
      <c r="E827" t="s">
        <v>109</v>
      </c>
      <c r="F827" s="58">
        <v>1.06</v>
      </c>
    </row>
    <row r="828" spans="3:6" hidden="1" x14ac:dyDescent="0.2">
      <c r="E828" t="s">
        <v>355</v>
      </c>
      <c r="F828" s="58">
        <v>1.05</v>
      </c>
    </row>
    <row r="829" spans="3:6" s="2" customFormat="1" ht="15" hidden="1" x14ac:dyDescent="0.2">
      <c r="C829"/>
      <c r="D829"/>
      <c r="E829" t="s">
        <v>323</v>
      </c>
      <c r="F829" s="58">
        <v>1.21</v>
      </c>
    </row>
    <row r="830" spans="3:6" s="2" customFormat="1" ht="15" hidden="1" x14ac:dyDescent="0.2">
      <c r="C830"/>
      <c r="D830"/>
      <c r="E830" t="s">
        <v>233</v>
      </c>
      <c r="F830" s="58">
        <v>1.0900000000000001</v>
      </c>
    </row>
    <row r="831" spans="3:6" s="2" customFormat="1" ht="15" hidden="1" x14ac:dyDescent="0.2">
      <c r="C831"/>
      <c r="D831"/>
      <c r="E831" t="s">
        <v>131</v>
      </c>
      <c r="F831" s="56">
        <v>1.18</v>
      </c>
    </row>
    <row r="832" spans="3:6" hidden="1" x14ac:dyDescent="0.2">
      <c r="E832" s="45" t="s">
        <v>430</v>
      </c>
      <c r="F832" s="58">
        <v>1.22</v>
      </c>
    </row>
    <row r="833" spans="3:6" hidden="1" x14ac:dyDescent="0.2">
      <c r="E833" t="s">
        <v>396</v>
      </c>
      <c r="F833" s="58">
        <v>1.19</v>
      </c>
    </row>
    <row r="834" spans="3:6" s="2" customFormat="1" ht="15" hidden="1" x14ac:dyDescent="0.2">
      <c r="C834"/>
      <c r="D834"/>
      <c r="E834" t="s">
        <v>264</v>
      </c>
      <c r="F834" s="58">
        <v>1.29</v>
      </c>
    </row>
    <row r="835" spans="3:6" s="2" customFormat="1" ht="15" hidden="1" x14ac:dyDescent="0.2">
      <c r="C835"/>
      <c r="D835"/>
      <c r="E835" t="s">
        <v>248</v>
      </c>
      <c r="F835" s="58">
        <v>1.31</v>
      </c>
    </row>
    <row r="836" spans="3:6" hidden="1" x14ac:dyDescent="0.2">
      <c r="E836" t="s">
        <v>397</v>
      </c>
      <c r="F836" s="58">
        <v>1.19</v>
      </c>
    </row>
    <row r="837" spans="3:6" s="2" customFormat="1" ht="15" hidden="1" x14ac:dyDescent="0.2">
      <c r="C837"/>
      <c r="D837"/>
      <c r="E837" t="s">
        <v>221</v>
      </c>
      <c r="F837" s="56">
        <v>1.1200000000000001</v>
      </c>
    </row>
    <row r="838" spans="3:6" hidden="1" x14ac:dyDescent="0.2">
      <c r="E838" t="s">
        <v>356</v>
      </c>
      <c r="F838" s="58">
        <v>1</v>
      </c>
    </row>
    <row r="839" spans="3:6" hidden="1" x14ac:dyDescent="0.2">
      <c r="E839" t="s">
        <v>398</v>
      </c>
      <c r="F839" s="58">
        <v>1.2</v>
      </c>
    </row>
    <row r="840" spans="3:6" s="2" customFormat="1" ht="15" hidden="1" x14ac:dyDescent="0.2">
      <c r="C840"/>
      <c r="D840"/>
      <c r="E840" t="s">
        <v>146</v>
      </c>
      <c r="F840" s="56">
        <v>1.06</v>
      </c>
    </row>
    <row r="841" spans="3:6" s="2" customFormat="1" ht="15" hidden="1" x14ac:dyDescent="0.2">
      <c r="C841"/>
      <c r="D841"/>
      <c r="E841" t="s">
        <v>179</v>
      </c>
      <c r="F841" s="58">
        <v>1.08</v>
      </c>
    </row>
    <row r="842" spans="3:6" hidden="1" x14ac:dyDescent="0.2">
      <c r="E842" t="s">
        <v>357</v>
      </c>
      <c r="F842" s="58">
        <v>1.1000000000000001</v>
      </c>
    </row>
    <row r="843" spans="3:6" hidden="1" x14ac:dyDescent="0.2">
      <c r="E843" t="s">
        <v>110</v>
      </c>
      <c r="F843" s="58">
        <v>1.03</v>
      </c>
    </row>
    <row r="844" spans="3:6" s="2" customFormat="1" ht="15" hidden="1" x14ac:dyDescent="0.2">
      <c r="C844"/>
      <c r="D844"/>
      <c r="E844" t="s">
        <v>132</v>
      </c>
      <c r="F844" s="56">
        <v>1.1599999999999999</v>
      </c>
    </row>
    <row r="845" spans="3:6" s="2" customFormat="1" ht="15" hidden="1" x14ac:dyDescent="0.2">
      <c r="C845"/>
      <c r="D845"/>
      <c r="E845" t="s">
        <v>234</v>
      </c>
      <c r="F845" s="58">
        <v>1.07</v>
      </c>
    </row>
    <row r="846" spans="3:6" hidden="1" x14ac:dyDescent="0.2">
      <c r="E846" t="s">
        <v>358</v>
      </c>
      <c r="F846" s="58">
        <v>1.06</v>
      </c>
    </row>
    <row r="847" spans="3:6" s="2" customFormat="1" ht="15" hidden="1" x14ac:dyDescent="0.2">
      <c r="C847"/>
      <c r="D847"/>
      <c r="E847" t="s">
        <v>293</v>
      </c>
      <c r="F847" s="58">
        <v>1.04</v>
      </c>
    </row>
    <row r="848" spans="3:6" s="2" customFormat="1" ht="15" hidden="1" x14ac:dyDescent="0.2">
      <c r="C848"/>
      <c r="D848"/>
      <c r="E848" t="s">
        <v>294</v>
      </c>
      <c r="F848" s="58">
        <v>1.05</v>
      </c>
    </row>
    <row r="849" spans="3:6" s="2" customFormat="1" ht="15" hidden="1" x14ac:dyDescent="0.2">
      <c r="C849"/>
      <c r="D849"/>
      <c r="E849" t="s">
        <v>195</v>
      </c>
      <c r="F849" s="58">
        <v>1.1100000000000001</v>
      </c>
    </row>
    <row r="850" spans="3:6" s="2" customFormat="1" ht="15" hidden="1" x14ac:dyDescent="0.2">
      <c r="C850"/>
      <c r="D850"/>
      <c r="E850" t="s">
        <v>310</v>
      </c>
      <c r="F850" s="58">
        <v>1.06</v>
      </c>
    </row>
    <row r="851" spans="3:6" s="2" customFormat="1" ht="15" hidden="1" x14ac:dyDescent="0.2">
      <c r="C851"/>
      <c r="D851"/>
      <c r="E851" t="s">
        <v>196</v>
      </c>
      <c r="F851" s="58">
        <v>1.1100000000000001</v>
      </c>
    </row>
    <row r="852" spans="3:6" hidden="1" x14ac:dyDescent="0.2">
      <c r="E852" t="s">
        <v>399</v>
      </c>
      <c r="F852" s="58">
        <v>1.21</v>
      </c>
    </row>
    <row r="853" spans="3:6" hidden="1" x14ac:dyDescent="0.2">
      <c r="E853" t="s">
        <v>400</v>
      </c>
      <c r="F853" s="58">
        <v>1.2</v>
      </c>
    </row>
    <row r="854" spans="3:6" s="2" customFormat="1" ht="15" hidden="1" x14ac:dyDescent="0.2">
      <c r="C854"/>
      <c r="D854"/>
      <c r="E854" t="s">
        <v>235</v>
      </c>
      <c r="F854" s="58">
        <v>1.08</v>
      </c>
    </row>
    <row r="855" spans="3:6" s="2" customFormat="1" ht="15" hidden="1" x14ac:dyDescent="0.2">
      <c r="C855"/>
      <c r="D855"/>
      <c r="E855" t="s">
        <v>156</v>
      </c>
      <c r="F855" s="56">
        <v>1.25</v>
      </c>
    </row>
    <row r="856" spans="3:6" s="2" customFormat="1" ht="15" hidden="1" x14ac:dyDescent="0.2">
      <c r="C856"/>
      <c r="D856"/>
      <c r="E856" t="s">
        <v>344</v>
      </c>
      <c r="F856" s="58">
        <v>1.07</v>
      </c>
    </row>
    <row r="857" spans="3:6" hidden="1" x14ac:dyDescent="0.2">
      <c r="E857" t="s">
        <v>401</v>
      </c>
      <c r="F857" s="58">
        <v>1.1499999999999999</v>
      </c>
    </row>
    <row r="858" spans="3:6" s="2" customFormat="1" ht="15" hidden="1" x14ac:dyDescent="0.2">
      <c r="C858"/>
      <c r="D858"/>
      <c r="E858" t="s">
        <v>168</v>
      </c>
      <c r="F858" s="56">
        <v>1.1599999999999999</v>
      </c>
    </row>
    <row r="859" spans="3:6" s="2" customFormat="1" ht="15" hidden="1" x14ac:dyDescent="0.2">
      <c r="C859"/>
      <c r="D859"/>
      <c r="E859" t="s">
        <v>345</v>
      </c>
      <c r="F859" s="58">
        <v>1.07</v>
      </c>
    </row>
    <row r="860" spans="3:6" s="2" customFormat="1" ht="15" hidden="1" x14ac:dyDescent="0.2">
      <c r="C860"/>
      <c r="D860"/>
      <c r="E860" t="s">
        <v>295</v>
      </c>
      <c r="F860" s="58">
        <v>1.05</v>
      </c>
    </row>
    <row r="861" spans="3:6" s="2" customFormat="1" ht="15" hidden="1" x14ac:dyDescent="0.2">
      <c r="C861"/>
      <c r="D861"/>
      <c r="E861" t="s">
        <v>222</v>
      </c>
      <c r="F861" s="56">
        <v>1.1399999999999999</v>
      </c>
    </row>
    <row r="862" spans="3:6" s="2" customFormat="1" ht="15" hidden="1" x14ac:dyDescent="0.2">
      <c r="C862"/>
      <c r="D862"/>
      <c r="E862" t="s">
        <v>427</v>
      </c>
      <c r="F862" s="58">
        <v>1.21</v>
      </c>
    </row>
    <row r="863" spans="3:6" s="2" customFormat="1" ht="15" hidden="1" x14ac:dyDescent="0.2">
      <c r="C863"/>
      <c r="D863"/>
      <c r="E863" t="s">
        <v>133</v>
      </c>
      <c r="F863" s="56">
        <v>1.1299999999999999</v>
      </c>
    </row>
    <row r="864" spans="3:6" s="2" customFormat="1" ht="15" hidden="1" x14ac:dyDescent="0.2">
      <c r="C864"/>
      <c r="D864"/>
      <c r="E864" t="s">
        <v>134</v>
      </c>
      <c r="F864" s="56">
        <v>1.17</v>
      </c>
    </row>
    <row r="865" spans="3:6" hidden="1" x14ac:dyDescent="0.2">
      <c r="E865" t="s">
        <v>366</v>
      </c>
      <c r="F865" s="58">
        <v>1.26</v>
      </c>
    </row>
    <row r="866" spans="3:6" s="2" customFormat="1" ht="15" hidden="1" x14ac:dyDescent="0.2">
      <c r="C866"/>
      <c r="D866"/>
      <c r="E866" t="s">
        <v>325</v>
      </c>
      <c r="F866" s="58">
        <v>1.21</v>
      </c>
    </row>
    <row r="867" spans="3:6" hidden="1" x14ac:dyDescent="0.2">
      <c r="E867" t="s">
        <v>379</v>
      </c>
      <c r="F867" s="58">
        <v>1.24</v>
      </c>
    </row>
    <row r="868" spans="3:6" s="2" customFormat="1" ht="15" hidden="1" x14ac:dyDescent="0.2">
      <c r="C868"/>
      <c r="D868"/>
      <c r="E868" t="s">
        <v>254</v>
      </c>
      <c r="F868" s="58">
        <v>1.31</v>
      </c>
    </row>
    <row r="869" spans="3:6" s="2" customFormat="1" ht="15" hidden="1" x14ac:dyDescent="0.2">
      <c r="C869"/>
      <c r="D869"/>
      <c r="E869" t="s">
        <v>208</v>
      </c>
      <c r="F869" s="56">
        <v>1.03</v>
      </c>
    </row>
    <row r="870" spans="3:6" s="2" customFormat="1" ht="15" hidden="1" x14ac:dyDescent="0.2">
      <c r="C870"/>
      <c r="D870"/>
      <c r="E870" t="s">
        <v>209</v>
      </c>
      <c r="F870" s="56">
        <v>1.04</v>
      </c>
    </row>
    <row r="871" spans="3:6" hidden="1" x14ac:dyDescent="0.2">
      <c r="E871" t="s">
        <v>111</v>
      </c>
      <c r="F871" s="58">
        <v>1.24</v>
      </c>
    </row>
    <row r="872" spans="3:6" s="2" customFormat="1" ht="15" hidden="1" x14ac:dyDescent="0.2">
      <c r="C872"/>
      <c r="D872"/>
      <c r="E872" t="s">
        <v>147</v>
      </c>
      <c r="F872" s="56">
        <v>1.06</v>
      </c>
    </row>
    <row r="873" spans="3:6" s="2" customFormat="1" ht="15" hidden="1" x14ac:dyDescent="0.2">
      <c r="C873"/>
      <c r="D873"/>
      <c r="E873" t="s">
        <v>157</v>
      </c>
      <c r="F873" s="56">
        <v>1.23</v>
      </c>
    </row>
    <row r="874" spans="3:6" s="2" customFormat="1" ht="15" hidden="1" x14ac:dyDescent="0.2">
      <c r="C874"/>
      <c r="D874"/>
      <c r="E874" t="s">
        <v>266</v>
      </c>
      <c r="F874" s="56">
        <v>1.29</v>
      </c>
    </row>
    <row r="875" spans="3:6" s="2" customFormat="1" ht="15" hidden="1" x14ac:dyDescent="0.2">
      <c r="C875"/>
      <c r="D875"/>
      <c r="E875" t="s">
        <v>180</v>
      </c>
      <c r="F875" s="58">
        <v>1.07</v>
      </c>
    </row>
    <row r="876" spans="3:6" s="2" customFormat="1" ht="15" hidden="1" x14ac:dyDescent="0.2">
      <c r="C876"/>
      <c r="D876"/>
      <c r="E876" t="s">
        <v>236</v>
      </c>
      <c r="F876" s="58">
        <v>1.08</v>
      </c>
    </row>
    <row r="877" spans="3:6" s="2" customFormat="1" ht="15" hidden="1" x14ac:dyDescent="0.2">
      <c r="C877"/>
      <c r="D877"/>
      <c r="E877" t="s">
        <v>326</v>
      </c>
      <c r="F877" s="58">
        <v>1.21</v>
      </c>
    </row>
    <row r="878" spans="3:6" s="2" customFormat="1" ht="15" hidden="1" x14ac:dyDescent="0.2">
      <c r="C878"/>
      <c r="D878"/>
      <c r="E878" t="s">
        <v>253</v>
      </c>
      <c r="F878" s="58">
        <v>1.33</v>
      </c>
    </row>
    <row r="879" spans="3:6" s="2" customFormat="1" ht="15" hidden="1" x14ac:dyDescent="0.2">
      <c r="C879"/>
      <c r="D879"/>
      <c r="E879" t="s">
        <v>169</v>
      </c>
      <c r="F879" s="56">
        <v>1.17</v>
      </c>
    </row>
    <row r="880" spans="3:6" s="2" customFormat="1" ht="15" hidden="1" x14ac:dyDescent="0.2">
      <c r="C880"/>
      <c r="D880"/>
      <c r="E880" t="s">
        <v>296</v>
      </c>
      <c r="F880" s="58">
        <v>1.04</v>
      </c>
    </row>
    <row r="881" spans="3:6" s="2" customFormat="1" ht="15" hidden="1" x14ac:dyDescent="0.2">
      <c r="C881"/>
      <c r="D881"/>
      <c r="E881" t="s">
        <v>259</v>
      </c>
      <c r="F881" s="58">
        <v>1.3</v>
      </c>
    </row>
    <row r="882" spans="3:6" hidden="1" x14ac:dyDescent="0.2">
      <c r="E882" t="s">
        <v>346</v>
      </c>
      <c r="F882" s="58">
        <v>1.06</v>
      </c>
    </row>
    <row r="883" spans="3:6" hidden="1" x14ac:dyDescent="0.2">
      <c r="E883" t="s">
        <v>367</v>
      </c>
      <c r="F883" s="58">
        <v>1.26</v>
      </c>
    </row>
    <row r="884" spans="3:6" s="2" customFormat="1" ht="15" hidden="1" x14ac:dyDescent="0.2">
      <c r="C884"/>
      <c r="D884"/>
      <c r="E884" t="s">
        <v>158</v>
      </c>
      <c r="F884" s="56">
        <v>1.21</v>
      </c>
    </row>
    <row r="885" spans="3:6" s="2" customFormat="1" ht="15" hidden="1" x14ac:dyDescent="0.2">
      <c r="C885"/>
      <c r="D885"/>
      <c r="E885" t="s">
        <v>223</v>
      </c>
      <c r="F885" s="56">
        <v>1.1499999999999999</v>
      </c>
    </row>
    <row r="886" spans="3:6" s="2" customFormat="1" ht="15" hidden="1" x14ac:dyDescent="0.2">
      <c r="C886"/>
      <c r="D886"/>
      <c r="E886" t="s">
        <v>327</v>
      </c>
      <c r="F886" s="58">
        <v>1.18</v>
      </c>
    </row>
    <row r="887" spans="3:6" hidden="1" x14ac:dyDescent="0.2">
      <c r="E887" t="s">
        <v>402</v>
      </c>
      <c r="F887" s="58">
        <v>1.19</v>
      </c>
    </row>
    <row r="888" spans="3:6" s="2" customFormat="1" ht="15" hidden="1" x14ac:dyDescent="0.2">
      <c r="C888"/>
      <c r="D888"/>
      <c r="E888" t="s">
        <v>197</v>
      </c>
      <c r="F888" s="58">
        <v>1.1100000000000001</v>
      </c>
    </row>
    <row r="889" spans="3:6" hidden="1" x14ac:dyDescent="0.2">
      <c r="E889" t="s">
        <v>380</v>
      </c>
      <c r="F889" s="58">
        <v>1.23</v>
      </c>
    </row>
    <row r="890" spans="3:6" hidden="1" x14ac:dyDescent="0.2">
      <c r="E890" t="s">
        <v>112</v>
      </c>
      <c r="F890" s="58">
        <v>1.22</v>
      </c>
    </row>
    <row r="891" spans="3:6" s="2" customFormat="1" ht="15" hidden="1" x14ac:dyDescent="0.2">
      <c r="C891"/>
      <c r="D891"/>
      <c r="E891" t="s">
        <v>237</v>
      </c>
      <c r="F891" s="58">
        <v>1.0900000000000001</v>
      </c>
    </row>
    <row r="892" spans="3:6" s="2" customFormat="1" ht="15" hidden="1" x14ac:dyDescent="0.2">
      <c r="C892"/>
      <c r="D892"/>
      <c r="E892" t="s">
        <v>181</v>
      </c>
      <c r="F892" s="58">
        <v>1.08</v>
      </c>
    </row>
    <row r="893" spans="3:6" s="2" customFormat="1" ht="15" hidden="1" x14ac:dyDescent="0.2">
      <c r="C893"/>
      <c r="D893"/>
      <c r="E893" t="s">
        <v>159</v>
      </c>
      <c r="F893" s="56">
        <v>1.23</v>
      </c>
    </row>
    <row r="894" spans="3:6" s="2" customFormat="1" ht="15" hidden="1" x14ac:dyDescent="0.2">
      <c r="C894"/>
      <c r="D894"/>
      <c r="E894" t="s">
        <v>210</v>
      </c>
      <c r="F894" s="56">
        <v>1.07</v>
      </c>
    </row>
    <row r="895" spans="3:6" s="2" customFormat="1" ht="15" hidden="1" x14ac:dyDescent="0.2">
      <c r="C895"/>
      <c r="D895"/>
      <c r="E895" t="s">
        <v>170</v>
      </c>
      <c r="F895" s="56">
        <v>1.19</v>
      </c>
    </row>
    <row r="896" spans="3:6" s="2" customFormat="1" ht="15" hidden="1" x14ac:dyDescent="0.2">
      <c r="C896"/>
      <c r="D896"/>
      <c r="E896" t="s">
        <v>171</v>
      </c>
      <c r="F896" s="56">
        <v>1.19</v>
      </c>
    </row>
    <row r="897" spans="3:6" hidden="1" x14ac:dyDescent="0.2">
      <c r="E897" t="s">
        <v>113</v>
      </c>
      <c r="F897" s="58">
        <v>1.18</v>
      </c>
    </row>
    <row r="898" spans="3:6" s="2" customFormat="1" ht="15" hidden="1" x14ac:dyDescent="0.2">
      <c r="C898"/>
      <c r="D898"/>
      <c r="E898" t="s">
        <v>160</v>
      </c>
      <c r="F898" s="56">
        <v>1.22</v>
      </c>
    </row>
    <row r="899" spans="3:6" hidden="1" x14ac:dyDescent="0.2">
      <c r="E899" t="s">
        <v>403</v>
      </c>
      <c r="F899" s="58">
        <v>1.19</v>
      </c>
    </row>
    <row r="900" spans="3:6" hidden="1" x14ac:dyDescent="0.2"/>
  </sheetData>
  <sheetProtection password="E7E5" sheet="1" objects="1" scenarios="1" selectLockedCells="1"/>
  <dataConsolidate function="stdDevp"/>
  <mergeCells count="7">
    <mergeCell ref="C5:F5"/>
    <mergeCell ref="D3:E3"/>
    <mergeCell ref="D11:F11"/>
    <mergeCell ref="C7:F7"/>
    <mergeCell ref="C6:F6"/>
    <mergeCell ref="C8:F8"/>
    <mergeCell ref="C9:F9"/>
  </mergeCells>
  <phoneticPr fontId="1" type="noConversion"/>
  <dataValidations count="5">
    <dataValidation type="list" allowBlank="1" showInputMessage="1" showErrorMessage="1" sqref="E13" xr:uid="{00000000-0002-0000-0000-000000000000}">
      <formula1>B33:B34</formula1>
    </dataValidation>
    <dataValidation type="list" showInputMessage="1" showErrorMessage="1" errorTitle="refazer cálculos" sqref="E15" xr:uid="{00000000-0002-0000-0000-000001000000}">
      <formula1>IF(F13=1,B39:B49,IF(F13=2,B51:B56,0))</formula1>
    </dataValidation>
    <dataValidation type="list" showInputMessage="1" showErrorMessage="1" sqref="E17" xr:uid="{00000000-0002-0000-0000-000002000000}">
      <formula1>IF(F15=3,C64:C65,IF(F15=45,C67:C68,IF(F15=6,C73:C75,IF(F15=78,C77:C80,IF(F15=9,C87:C91,IF(F15=10,C93:C99,IF(F15=1112,C101:C108,IF(F15=13,C119:C125,IF(F15=1415,C127:C131,IF(F15=16,C139:C146,IF(F15=1719,C148:C157,IF(F15=18,C159:C162,0))))))))))))</formula1>
    </dataValidation>
    <dataValidation type="list" showInputMessage="1" showErrorMessage="1" sqref="E21" xr:uid="{00000000-0002-0000-0000-000003000000}">
      <formula1>IF(F21=1,(E594:E899),(B208:B223))</formula1>
    </dataValidation>
    <dataValidation type="list" showInputMessage="1" showErrorMessage="1" sqref="E19" xr:uid="{00000000-0002-0000-0000-000004000000}">
      <formula1>$B$175:$B$176</formula1>
    </dataValidation>
  </dataValidations>
  <pageMargins left="0" right="0" top="0.39370078740157483" bottom="0" header="0" footer="0"/>
  <pageSetup paperSize="9" fitToWidth="0" fitToHeight="0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"/>
  <sheetViews>
    <sheetView workbookViewId="0">
      <selection activeCell="F3" sqref="F3"/>
    </sheetView>
  </sheetViews>
  <sheetFormatPr defaultRowHeight="12.75" x14ac:dyDescent="0.2"/>
  <cols>
    <col min="4" max="4" width="17.5703125" customWidth="1"/>
    <col min="5" max="5" width="23.7109375" bestFit="1" customWidth="1"/>
    <col min="6" max="6" width="11.42578125" bestFit="1" customWidth="1"/>
    <col min="7" max="7" width="1.7109375" customWidth="1"/>
  </cols>
  <sheetData>
    <row r="2" spans="2:7" ht="15.75" x14ac:dyDescent="0.25">
      <c r="B2" s="68" t="s">
        <v>27</v>
      </c>
      <c r="C2" s="69"/>
      <c r="D2" s="69"/>
      <c r="E2" s="26" t="s">
        <v>439</v>
      </c>
      <c r="F2" s="28">
        <v>168.239</v>
      </c>
      <c r="G2" s="27"/>
    </row>
  </sheetData>
  <sheetProtection algorithmName="SHA-512" hashValue="ELZ51oiGMzTQ/jG0uN+uHcoQ9ETuiR8/k2gijm/S9k4B9H8qjg3p85sULIfz01gqqDjnCjXr3J1U889swyCIFw==" saltValue="H8MZhTM+Js4RBOKGAQta+g==" spinCount="100000" sheet="1" objects="1" scenarios="1"/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SIMULADOR - CUSTO AVALIAÇÕES</vt:lpstr>
      <vt:lpstr>COEFICIENTE A ALTERAR</vt:lpstr>
      <vt:lpstr>'SIMULADOR - CUSTO AVALIAÇÕES'!Área_de_Impressão</vt:lpstr>
    </vt:vector>
  </TitlesOfParts>
  <Company>SoftHouse Informática 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Silva</dc:creator>
  <cp:lastModifiedBy>Luís Silva</cp:lastModifiedBy>
  <cp:lastPrinted>2013-04-29T17:43:02Z</cp:lastPrinted>
  <dcterms:created xsi:type="dcterms:W3CDTF">2004-11-08T21:19:50Z</dcterms:created>
  <dcterms:modified xsi:type="dcterms:W3CDTF">2026-01-02T11:10:09Z</dcterms:modified>
</cp:coreProperties>
</file>